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QOF61\"/>
    </mc:Choice>
  </mc:AlternateContent>
  <bookViews>
    <workbookView xWindow="240" yWindow="350" windowWidth="15600" windowHeight="7440"/>
  </bookViews>
  <sheets>
    <sheet name="จัดสรร2" sheetId="20" r:id="rId1"/>
    <sheet name="ข้อมูลcockpit" sheetId="15" r:id="rId2"/>
    <sheet name="ประชากร" sheetId="8" r:id="rId3"/>
    <sheet name="Sheet2" sheetId="18" r:id="rId4"/>
    <sheet name="Sheet1" sheetId="19" r:id="rId5"/>
  </sheets>
  <definedNames>
    <definedName name="_xlnm._FilterDatabase" localSheetId="1" hidden="1">ข้อมูลcockpit!$A$3:$AD$80</definedName>
  </definedNames>
  <calcPr calcId="152511"/>
  <pivotCaches>
    <pivotCache cacheId="3" r:id="rId6"/>
  </pivotCaches>
</workbook>
</file>

<file path=xl/calcChain.xml><?xml version="1.0" encoding="utf-8"?>
<calcChain xmlns="http://schemas.openxmlformats.org/spreadsheetml/2006/main">
  <c r="P34" i="18" l="1"/>
  <c r="O34" i="18" l="1"/>
  <c r="AA78" i="15"/>
  <c r="AA77" i="15"/>
  <c r="AA76" i="15"/>
  <c r="AA75" i="15"/>
  <c r="AA74" i="15"/>
  <c r="AA73" i="15"/>
  <c r="AA72" i="15"/>
  <c r="AA71" i="15"/>
  <c r="AA70" i="15"/>
  <c r="AA69" i="15"/>
  <c r="AA68" i="15"/>
  <c r="AA67" i="15"/>
  <c r="AA66" i="15"/>
  <c r="AA65" i="15"/>
  <c r="AA64" i="15"/>
  <c r="AA63" i="15"/>
  <c r="AA62" i="15"/>
  <c r="AA61" i="15"/>
  <c r="AA60" i="15"/>
  <c r="AA59" i="15"/>
  <c r="AA58" i="15"/>
  <c r="Z57" i="15"/>
  <c r="AA57" i="15" s="1"/>
  <c r="Y57" i="15"/>
  <c r="AA56" i="15"/>
  <c r="AA55" i="15"/>
  <c r="AA54" i="15"/>
  <c r="AA53" i="15"/>
  <c r="AA52" i="15"/>
  <c r="AA51" i="15"/>
  <c r="AA50" i="15"/>
  <c r="AA49" i="15"/>
  <c r="AA48" i="15"/>
  <c r="AA47" i="15"/>
  <c r="AA46" i="15"/>
  <c r="AA45" i="15"/>
  <c r="AA44" i="15"/>
  <c r="AA43" i="15"/>
  <c r="AA42" i="15"/>
  <c r="AA41" i="15"/>
  <c r="AA40" i="15"/>
  <c r="AA39" i="15"/>
  <c r="AA38" i="15"/>
  <c r="AA37" i="15"/>
  <c r="AA36" i="15"/>
  <c r="AA35" i="15"/>
  <c r="AA34" i="15"/>
  <c r="AA33" i="15"/>
  <c r="AA32" i="15"/>
  <c r="AA31" i="15"/>
  <c r="AA30" i="15"/>
  <c r="AA29" i="15"/>
  <c r="AA28" i="15"/>
  <c r="AA27" i="15"/>
  <c r="AA26" i="15"/>
  <c r="AA25" i="15"/>
  <c r="AA24" i="15"/>
  <c r="AA23" i="15"/>
  <c r="AA22" i="15"/>
  <c r="AA21" i="15"/>
  <c r="AA20" i="15"/>
  <c r="AA18" i="15"/>
  <c r="AA17" i="15"/>
  <c r="AA16" i="15"/>
  <c r="AA15" i="15"/>
  <c r="AA14" i="15"/>
  <c r="AA13" i="15"/>
  <c r="AA12" i="15"/>
  <c r="AA11" i="15"/>
  <c r="AA10" i="15"/>
  <c r="AA9" i="15"/>
  <c r="AA8" i="15"/>
  <c r="AA7" i="15"/>
  <c r="AA6" i="15"/>
  <c r="AA4" i="15"/>
  <c r="AD78" i="15"/>
  <c r="AD77" i="15"/>
  <c r="AD76" i="15"/>
  <c r="AD75" i="15"/>
  <c r="AD74" i="15"/>
  <c r="AD73" i="15"/>
  <c r="AD72" i="15"/>
  <c r="AD71" i="15"/>
  <c r="AD70" i="15"/>
  <c r="AD69" i="15"/>
  <c r="AD68" i="15"/>
  <c r="AD67" i="15"/>
  <c r="AD66" i="15"/>
  <c r="AD65" i="15"/>
  <c r="AD64" i="15"/>
  <c r="AD63" i="15"/>
  <c r="AD62" i="15"/>
  <c r="AD61" i="15"/>
  <c r="AD60" i="15"/>
  <c r="AD59" i="15"/>
  <c r="AD58" i="15"/>
  <c r="AD57" i="15"/>
  <c r="AC57" i="15"/>
  <c r="AB57" i="15"/>
  <c r="AD56" i="15"/>
  <c r="AD55" i="15"/>
  <c r="AD54" i="15"/>
  <c r="AD53" i="15"/>
  <c r="AD52" i="15"/>
  <c r="AD51" i="15"/>
  <c r="AD50" i="15"/>
  <c r="AD49" i="15"/>
  <c r="AD48" i="15"/>
  <c r="AD47" i="15"/>
  <c r="AD46" i="15"/>
  <c r="AD45" i="15"/>
  <c r="AD44" i="15"/>
  <c r="AD43" i="15"/>
  <c r="AD42" i="15"/>
  <c r="AD41" i="15"/>
  <c r="AD40" i="15"/>
  <c r="AD39" i="15"/>
  <c r="AD38" i="15"/>
  <c r="AD37" i="15"/>
  <c r="AD36" i="15"/>
  <c r="AD35" i="15"/>
  <c r="AD34" i="15"/>
  <c r="AD33" i="15"/>
  <c r="A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8" i="15"/>
  <c r="AD17" i="15"/>
  <c r="AD16" i="15"/>
  <c r="AD15" i="15"/>
  <c r="AD14" i="15"/>
  <c r="AD13" i="15"/>
  <c r="AD12" i="15"/>
  <c r="AD11" i="15"/>
  <c r="AD10" i="15"/>
  <c r="AD9" i="15"/>
  <c r="AD8" i="15"/>
  <c r="AD7" i="15"/>
  <c r="AD6" i="15"/>
  <c r="AD5" i="15"/>
  <c r="AD4" i="15"/>
  <c r="X78" i="15"/>
  <c r="X77" i="15"/>
  <c r="X76" i="15"/>
  <c r="X75" i="15"/>
  <c r="X74" i="15"/>
  <c r="X73" i="15"/>
  <c r="X72" i="15"/>
  <c r="X71" i="15"/>
  <c r="X70" i="15"/>
  <c r="X69" i="15"/>
  <c r="X68" i="15"/>
  <c r="X67" i="15"/>
  <c r="X66" i="15"/>
  <c r="X65" i="15"/>
  <c r="X64" i="15"/>
  <c r="X63" i="15"/>
  <c r="X62" i="15"/>
  <c r="X61" i="15"/>
  <c r="X60" i="15"/>
  <c r="X59" i="15"/>
  <c r="X58" i="15"/>
  <c r="X57" i="15"/>
  <c r="W57" i="15"/>
  <c r="V57" i="15"/>
  <c r="X56" i="15"/>
  <c r="X55" i="15"/>
  <c r="X54" i="15"/>
  <c r="X53" i="15"/>
  <c r="X52" i="15"/>
  <c r="X51" i="15"/>
  <c r="X50" i="15"/>
  <c r="X49" i="15"/>
  <c r="X48" i="15"/>
  <c r="X47" i="15"/>
  <c r="X46" i="15"/>
  <c r="X45" i="15"/>
  <c r="X44" i="15"/>
  <c r="X43" i="15"/>
  <c r="X42" i="15"/>
  <c r="X41" i="15"/>
  <c r="X40" i="15"/>
  <c r="X39" i="15"/>
  <c r="X38" i="15"/>
  <c r="X37" i="15"/>
  <c r="X36" i="15"/>
  <c r="X35" i="15"/>
  <c r="X34" i="15"/>
  <c r="X33" i="15"/>
  <c r="X32" i="15"/>
  <c r="X31" i="15"/>
  <c r="X30" i="15"/>
  <c r="X29" i="15"/>
  <c r="X28" i="15"/>
  <c r="X27" i="15"/>
  <c r="X26" i="15"/>
  <c r="X25" i="15"/>
  <c r="X24" i="15"/>
  <c r="X23" i="15"/>
  <c r="X22" i="15"/>
  <c r="X21" i="15"/>
  <c r="X20" i="15"/>
  <c r="X18" i="15"/>
  <c r="X17" i="15"/>
  <c r="X16" i="15"/>
  <c r="X15" i="15"/>
  <c r="X14" i="15"/>
  <c r="X13" i="15"/>
  <c r="X12" i="15"/>
  <c r="X11" i="15"/>
  <c r="X10" i="15"/>
  <c r="X9" i="15"/>
  <c r="X8" i="15"/>
  <c r="X7" i="15"/>
  <c r="X6" i="15"/>
  <c r="X5" i="15"/>
  <c r="X4" i="15"/>
  <c r="I78" i="15"/>
  <c r="I77" i="15"/>
  <c r="I76" i="15"/>
  <c r="I75" i="15"/>
  <c r="I74" i="15"/>
  <c r="I73" i="15"/>
  <c r="I72" i="15"/>
  <c r="I71" i="15"/>
  <c r="I70" i="15"/>
  <c r="I69" i="15"/>
  <c r="I68" i="15"/>
  <c r="I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I5" i="15"/>
  <c r="I4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4" i="15"/>
  <c r="U78" i="15"/>
  <c r="U77" i="15"/>
  <c r="U76" i="15"/>
  <c r="U75" i="15"/>
  <c r="U74" i="15"/>
  <c r="U73" i="15"/>
  <c r="U72" i="15"/>
  <c r="U71" i="15"/>
  <c r="U70" i="15"/>
  <c r="U69" i="15"/>
  <c r="U68" i="15"/>
  <c r="U67" i="15"/>
  <c r="U66" i="15"/>
  <c r="U65" i="15"/>
  <c r="U64" i="15"/>
  <c r="U63" i="15"/>
  <c r="U62" i="15"/>
  <c r="U61" i="15"/>
  <c r="U60" i="15"/>
  <c r="U59" i="15"/>
  <c r="U58" i="15"/>
  <c r="U57" i="15"/>
  <c r="U56" i="15"/>
  <c r="U55" i="15"/>
  <c r="U54" i="15"/>
  <c r="U53" i="15"/>
  <c r="U52" i="15"/>
  <c r="U51" i="15"/>
  <c r="U50" i="15"/>
  <c r="U49" i="15"/>
  <c r="U48" i="15"/>
  <c r="U47" i="15"/>
  <c r="U46" i="15"/>
  <c r="U45" i="15"/>
  <c r="U44" i="15"/>
  <c r="U43" i="15"/>
  <c r="U42" i="15"/>
  <c r="U41" i="15"/>
  <c r="U40" i="15"/>
  <c r="U39" i="15"/>
  <c r="U38" i="15"/>
  <c r="U37" i="15"/>
  <c r="U36" i="15"/>
  <c r="U35" i="15"/>
  <c r="U34" i="15"/>
  <c r="U33" i="15"/>
  <c r="U32" i="15"/>
  <c r="U31" i="15"/>
  <c r="U30" i="15"/>
  <c r="U29" i="15"/>
  <c r="U28" i="15"/>
  <c r="U27" i="15"/>
  <c r="U26" i="15"/>
  <c r="U25" i="15"/>
  <c r="U24" i="15"/>
  <c r="U23" i="15"/>
  <c r="U22" i="15"/>
  <c r="U21" i="15"/>
  <c r="U20" i="15"/>
  <c r="U18" i="15"/>
  <c r="U17" i="15"/>
  <c r="U16" i="15"/>
  <c r="U15" i="15"/>
  <c r="U14" i="15"/>
  <c r="U13" i="15"/>
  <c r="U12" i="15"/>
  <c r="U11" i="15"/>
  <c r="U10" i="15"/>
  <c r="U9" i="15"/>
  <c r="U8" i="15"/>
  <c r="U7" i="15"/>
  <c r="U6" i="15"/>
  <c r="U5" i="15"/>
  <c r="U4" i="15"/>
  <c r="O78" i="15"/>
  <c r="O77" i="15"/>
  <c r="O76" i="15"/>
  <c r="O75" i="15"/>
  <c r="O74" i="15"/>
  <c r="O73" i="15"/>
  <c r="O72" i="15"/>
  <c r="O71" i="15"/>
  <c r="O70" i="15"/>
  <c r="O69" i="15"/>
  <c r="O68" i="15"/>
  <c r="O67" i="15"/>
  <c r="O66" i="15"/>
  <c r="O65" i="15"/>
  <c r="O64" i="15"/>
  <c r="O63" i="15"/>
  <c r="O62" i="15"/>
  <c r="O61" i="15"/>
  <c r="O60" i="15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O45" i="15"/>
  <c r="O44" i="15"/>
  <c r="O43" i="15"/>
  <c r="O42" i="15"/>
  <c r="O41" i="15"/>
  <c r="O40" i="15"/>
  <c r="O39" i="15"/>
  <c r="O38" i="15"/>
  <c r="O37" i="15"/>
  <c r="O36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O21" i="15"/>
  <c r="O20" i="15"/>
  <c r="O18" i="15"/>
  <c r="O17" i="15"/>
  <c r="O16" i="15"/>
  <c r="O15" i="15"/>
  <c r="O14" i="15"/>
  <c r="O13" i="15"/>
  <c r="O12" i="15"/>
  <c r="O11" i="15"/>
  <c r="O10" i="15"/>
  <c r="O9" i="15"/>
  <c r="O8" i="15"/>
  <c r="O7" i="15"/>
  <c r="O6" i="15"/>
  <c r="O5" i="15"/>
  <c r="O4" i="15"/>
  <c r="R78" i="15"/>
  <c r="R77" i="15"/>
  <c r="R76" i="15"/>
  <c r="R75" i="15"/>
  <c r="R74" i="15"/>
  <c r="R73" i="15"/>
  <c r="R72" i="15"/>
  <c r="R71" i="15"/>
  <c r="R70" i="15"/>
  <c r="R69" i="15"/>
  <c r="R68" i="15"/>
  <c r="R67" i="15"/>
  <c r="R66" i="15"/>
  <c r="R65" i="15"/>
  <c r="R64" i="15"/>
  <c r="R63" i="15"/>
  <c r="R62" i="15"/>
  <c r="R61" i="15"/>
  <c r="R60" i="15"/>
  <c r="R59" i="15"/>
  <c r="R58" i="15"/>
  <c r="Q57" i="15"/>
  <c r="P57" i="15"/>
  <c r="R56" i="15"/>
  <c r="R55" i="15"/>
  <c r="R54" i="15"/>
  <c r="R53" i="15"/>
  <c r="R52" i="15"/>
  <c r="R51" i="15"/>
  <c r="R50" i="15"/>
  <c r="R49" i="15"/>
  <c r="R48" i="15"/>
  <c r="R47" i="15"/>
  <c r="R46" i="15"/>
  <c r="R45" i="15"/>
  <c r="R44" i="15"/>
  <c r="R43" i="15"/>
  <c r="R42" i="15"/>
  <c r="R41" i="15"/>
  <c r="R40" i="15"/>
  <c r="R39" i="15"/>
  <c r="R38" i="15"/>
  <c r="R37" i="15"/>
  <c r="R36" i="15"/>
  <c r="R35" i="15"/>
  <c r="R34" i="15"/>
  <c r="R33" i="15"/>
  <c r="R32" i="15"/>
  <c r="R31" i="15"/>
  <c r="R30" i="15"/>
  <c r="R29" i="15"/>
  <c r="R28" i="15"/>
  <c r="R27" i="15"/>
  <c r="R26" i="15"/>
  <c r="R25" i="15"/>
  <c r="R24" i="15"/>
  <c r="R23" i="15"/>
  <c r="R22" i="15"/>
  <c r="R21" i="15"/>
  <c r="R20" i="15"/>
  <c r="R18" i="15"/>
  <c r="R17" i="15"/>
  <c r="R16" i="15"/>
  <c r="R15" i="15"/>
  <c r="R14" i="15"/>
  <c r="R13" i="15"/>
  <c r="R12" i="15"/>
  <c r="R11" i="15"/>
  <c r="R10" i="15"/>
  <c r="R9" i="15"/>
  <c r="R8" i="15"/>
  <c r="R7" i="15"/>
  <c r="R6" i="15"/>
  <c r="R5" i="15"/>
  <c r="R4" i="15"/>
  <c r="R79" i="15"/>
  <c r="R80" i="15"/>
  <c r="R57" i="15" l="1"/>
  <c r="H79" i="8"/>
  <c r="G79" i="8" l="1"/>
  <c r="F79" i="8"/>
</calcChain>
</file>

<file path=xl/sharedStrings.xml><?xml version="1.0" encoding="utf-8"?>
<sst xmlns="http://schemas.openxmlformats.org/spreadsheetml/2006/main" count="1526" uniqueCount="295">
  <si>
    <t>บาท/ปชก.</t>
  </si>
  <si>
    <t>Full score</t>
  </si>
  <si>
    <t>ลำดับ</t>
  </si>
  <si>
    <t>จังหวัด</t>
  </si>
  <si>
    <t>รหัส</t>
  </si>
  <si>
    <t>โรงพยาบาล</t>
  </si>
  <si>
    <t>scale</t>
  </si>
  <si>
    <t>score</t>
  </si>
  <si>
    <t>ศรีสะเกษ</t>
  </si>
  <si>
    <t>10700</t>
  </si>
  <si>
    <t>รพ.ศรีสะเกษ</t>
  </si>
  <si>
    <t>10927</t>
  </si>
  <si>
    <t>รพ.ยางชุมน้อย</t>
  </si>
  <si>
    <t>10928</t>
  </si>
  <si>
    <t>รพ.กันทรารมย์</t>
  </si>
  <si>
    <t>10929</t>
  </si>
  <si>
    <t>รพ.กันทรลักษ์</t>
  </si>
  <si>
    <t>10930</t>
  </si>
  <si>
    <t>รพ.ขุขันธ์</t>
  </si>
  <si>
    <t>10931</t>
  </si>
  <si>
    <t>รพ.ไพรบึง</t>
  </si>
  <si>
    <t>10932</t>
  </si>
  <si>
    <t>รพ.ปรางค์กู่</t>
  </si>
  <si>
    <t>10933</t>
  </si>
  <si>
    <t>รพ.ขุนหาญ</t>
  </si>
  <si>
    <t>10934</t>
  </si>
  <si>
    <t>รพ.ราษีไศล</t>
  </si>
  <si>
    <t>10935</t>
  </si>
  <si>
    <t>รพ.อุทุมพรพิสัย</t>
  </si>
  <si>
    <t>10936</t>
  </si>
  <si>
    <t>รพ.บึงบูรพ์</t>
  </si>
  <si>
    <t>10937</t>
  </si>
  <si>
    <t>รพ.ห้วยทับทัน</t>
  </si>
  <si>
    <t>10938</t>
  </si>
  <si>
    <t>รพ.โนนคูณ</t>
  </si>
  <si>
    <t>10939</t>
  </si>
  <si>
    <t>รพ.ศรีรัตนะ</t>
  </si>
  <si>
    <t>10940</t>
  </si>
  <si>
    <t>รพ.วังหิน</t>
  </si>
  <si>
    <t>10941</t>
  </si>
  <si>
    <t>รพ.น้ำเกลี้ยง</t>
  </si>
  <si>
    <t>10942</t>
  </si>
  <si>
    <t>รพ.ภูสิงห์</t>
  </si>
  <si>
    <t>10943</t>
  </si>
  <si>
    <t>รพ.เมืองจันทร์</t>
  </si>
  <si>
    <t>23125</t>
  </si>
  <si>
    <t>28014</t>
  </si>
  <si>
    <t>รพ.พยุห์</t>
  </si>
  <si>
    <t>28015</t>
  </si>
  <si>
    <t>รพ.โพธิ์ศรีสุวรรณ</t>
  </si>
  <si>
    <t>28016</t>
  </si>
  <si>
    <t>รพ.ศิลาลาด</t>
  </si>
  <si>
    <t>อุบลราชธานี</t>
  </si>
  <si>
    <t>10669</t>
  </si>
  <si>
    <t>รพ.สรรพสิทธิประสงค์</t>
  </si>
  <si>
    <t>10944</t>
  </si>
  <si>
    <t>รพ.ศรีเมืองใหม่</t>
  </si>
  <si>
    <t>10945</t>
  </si>
  <si>
    <t>รพ.โขงเจียม</t>
  </si>
  <si>
    <t>10946</t>
  </si>
  <si>
    <t>รพ.เขื่องใน</t>
  </si>
  <si>
    <t>10947</t>
  </si>
  <si>
    <t>รพ.เขมราฐ</t>
  </si>
  <si>
    <t>10948</t>
  </si>
  <si>
    <t>รพ.นาจะหลวย</t>
  </si>
  <si>
    <t>10949</t>
  </si>
  <si>
    <t>รพ.น้ำยืน</t>
  </si>
  <si>
    <t>10950</t>
  </si>
  <si>
    <t>รพ.บุณฑริก</t>
  </si>
  <si>
    <t>10951</t>
  </si>
  <si>
    <t>รพ.ตระการพืชผล</t>
  </si>
  <si>
    <t>10952</t>
  </si>
  <si>
    <t>รพ.กุดข้าวปุ้น</t>
  </si>
  <si>
    <t>10953</t>
  </si>
  <si>
    <t>รพ.ม่วงสามสิบ</t>
  </si>
  <si>
    <t>10954</t>
  </si>
  <si>
    <t>รพ.วารินชำราบ</t>
  </si>
  <si>
    <t>10956</t>
  </si>
  <si>
    <t>รพ.พิบูลมังสาหาร</t>
  </si>
  <si>
    <t>10957</t>
  </si>
  <si>
    <t>รพ.ตาลสุม</t>
  </si>
  <si>
    <t>10958</t>
  </si>
  <si>
    <t>รพ.โพธิ์ไทร</t>
  </si>
  <si>
    <t>10959</t>
  </si>
  <si>
    <t>รพ.สำโรง</t>
  </si>
  <si>
    <t>10960</t>
  </si>
  <si>
    <t>รพ.ดอนมดแดง</t>
  </si>
  <si>
    <t>10961</t>
  </si>
  <si>
    <t>รพ.สิรินธร</t>
  </si>
  <si>
    <t>10962</t>
  </si>
  <si>
    <t>รพ.ทุ่งศรีอุดม</t>
  </si>
  <si>
    <t>11443</t>
  </si>
  <si>
    <t>รพร.เดชอุดม</t>
  </si>
  <si>
    <t>11495</t>
  </si>
  <si>
    <t>รพ.กองบิน21</t>
  </si>
  <si>
    <t>11496</t>
  </si>
  <si>
    <t>รพ.ค่ายสรรพสิทธิประสงค์</t>
  </si>
  <si>
    <t>11918</t>
  </si>
  <si>
    <t>รพ.เอกชนร่มเกล้า</t>
  </si>
  <si>
    <t>21984</t>
  </si>
  <si>
    <t>รพ.๕๐ พรรษา มหาวชิราลงกรณ</t>
  </si>
  <si>
    <t>24032</t>
  </si>
  <si>
    <t>รพ.นาตาล</t>
  </si>
  <si>
    <t>24821</t>
  </si>
  <si>
    <t>รพ.นาเยีย</t>
  </si>
  <si>
    <t>27967</t>
  </si>
  <si>
    <t>รพ.สว่างวีระวงศ์</t>
  </si>
  <si>
    <t>27968</t>
  </si>
  <si>
    <t>รพ.น้ำขุ่น</t>
  </si>
  <si>
    <t>27976</t>
  </si>
  <si>
    <t>รพ.เหล่าเสือโก้ก</t>
  </si>
  <si>
    <t>ยโสธร</t>
  </si>
  <si>
    <t>10701</t>
  </si>
  <si>
    <t>รพ.ยโสธร</t>
  </si>
  <si>
    <t>10963</t>
  </si>
  <si>
    <t>รพ.ทรายมูล</t>
  </si>
  <si>
    <t>10964</t>
  </si>
  <si>
    <t>รพ.กุดชุม</t>
  </si>
  <si>
    <t>10965</t>
  </si>
  <si>
    <t>รพ.คำเขื่อนแก้ว</t>
  </si>
  <si>
    <t>10966</t>
  </si>
  <si>
    <t>รพ.ป่าติ้ว</t>
  </si>
  <si>
    <t>10967</t>
  </si>
  <si>
    <t>รพ.มหาชนะชัย</t>
  </si>
  <si>
    <t>10968</t>
  </si>
  <si>
    <t>รพ.ค้อวัง</t>
  </si>
  <si>
    <t>10969</t>
  </si>
  <si>
    <t>รพ.ไทยเจริญ</t>
  </si>
  <si>
    <t>11444</t>
  </si>
  <si>
    <t>รพร.เลิงนกทา</t>
  </si>
  <si>
    <t>11921</t>
  </si>
  <si>
    <t>รพ.นายแพทย์หาญ</t>
  </si>
  <si>
    <t>อำนาจเจริญ</t>
  </si>
  <si>
    <t>10703</t>
  </si>
  <si>
    <t>รพ.อำนาจเจริญ</t>
  </si>
  <si>
    <t>10985</t>
  </si>
  <si>
    <t>รพ.ชานุมาน</t>
  </si>
  <si>
    <t>10986</t>
  </si>
  <si>
    <t>รพ.ปทุมราชวงศา</t>
  </si>
  <si>
    <t>10987</t>
  </si>
  <si>
    <t>รพ.พนา</t>
  </si>
  <si>
    <t>10988</t>
  </si>
  <si>
    <t>รพ.เสนางคนิคม</t>
  </si>
  <si>
    <t>10989</t>
  </si>
  <si>
    <t>รพ.หัวตะพาน</t>
  </si>
  <si>
    <t>10990</t>
  </si>
  <si>
    <t>รพ.ลืออำนาจ</t>
  </si>
  <si>
    <t>มุกดาหาร</t>
  </si>
  <si>
    <t>10712</t>
  </si>
  <si>
    <t>รพ.มุกดาหาร</t>
  </si>
  <si>
    <t>11113</t>
  </si>
  <si>
    <t>รพ.นิคมคำสร้อย</t>
  </si>
  <si>
    <t>11114</t>
  </si>
  <si>
    <t>รพ.ดอนตาล</t>
  </si>
  <si>
    <t>11115</t>
  </si>
  <si>
    <t>รพ.ดงหลวง</t>
  </si>
  <si>
    <t>11116</t>
  </si>
  <si>
    <t>รพ.คำชะอี</t>
  </si>
  <si>
    <t>11117</t>
  </si>
  <si>
    <t>รพ.หว้านใหญ่</t>
  </si>
  <si>
    <t>11118</t>
  </si>
  <si>
    <t>รพ.หนองสูง</t>
  </si>
  <si>
    <t>15078</t>
  </si>
  <si>
    <t>03398</t>
  </si>
  <si>
    <t>คัดกรองDM</t>
  </si>
  <si>
    <t>คัดกรองHT</t>
  </si>
  <si>
    <t>Drug_AD</t>
  </si>
  <si>
    <t>Drug_RI</t>
  </si>
  <si>
    <t>ACSC</t>
  </si>
  <si>
    <t>HT_control</t>
  </si>
  <si>
    <t>คัดกรอง_CACx</t>
  </si>
  <si>
    <t>ร้อยละ</t>
  </si>
  <si>
    <t>เขตพื้นที่</t>
  </si>
  <si>
    <t>รหัสหน่วยบริการ</t>
  </si>
  <si>
    <t>ชื่อหน่วยบริการ</t>
  </si>
  <si>
    <t>ประเภท</t>
  </si>
  <si>
    <t>ประชากร ก.ค. 59</t>
  </si>
  <si>
    <t>ประชากร ต.ค. 59</t>
  </si>
  <si>
    <t>10 อุบลราชธานี</t>
  </si>
  <si>
    <t>รพ.สต.บ้านพรานเหนือ (CUP Split)</t>
  </si>
  <si>
    <t>สป.สธ.</t>
  </si>
  <si>
    <t>รพ.เบญจลักษ์เฉลิมพระเกียรติฯ</t>
  </si>
  <si>
    <t>รัฐนอก สป.สธ.</t>
  </si>
  <si>
    <t>ศูนย์ฯแพทย์ศาสตร์ ม.อุบลราชธานี</t>
  </si>
  <si>
    <t>เอกชน</t>
  </si>
  <si>
    <t>รพ.สต.บ้านพรานเหนือ</t>
  </si>
  <si>
    <t>รพ.เบญจลักษ์ฯ</t>
  </si>
  <si>
    <t>รพ.๕๐พรรษาฯ</t>
  </si>
  <si>
    <t>ศูนย์ฯแพทย์ศาสตร์ม.อุบล</t>
  </si>
  <si>
    <t>CUP</t>
  </si>
  <si>
    <t>เป้าหมาย</t>
  </si>
  <si>
    <t>ผลงาน</t>
  </si>
  <si>
    <t>Point</t>
  </si>
  <si>
    <t>DM_control</t>
  </si>
  <si>
    <t>Preg_&lt;= 12 wk</t>
  </si>
  <si>
    <t>10712 : โรงพยาบาลมุกดาหาร</t>
  </si>
  <si>
    <t>11113 : โรงพยาบาลนิคมคำสร้อย</t>
  </si>
  <si>
    <t>11114 : โรงพยาบาลดอนตาล</t>
  </si>
  <si>
    <t>11115 : โรงพยาบาลดงหลวง</t>
  </si>
  <si>
    <t>11116 : โรงพยาบาลคำชะอี</t>
  </si>
  <si>
    <t>11117 : โรงพยาบาลหว้านใหญ่</t>
  </si>
  <si>
    <t>11118 : โรงพยาบาลหนองสูง</t>
  </si>
  <si>
    <t>10701 : โรงพยาบาลยโสธร</t>
  </si>
  <si>
    <t>10963 : โรงพยาบาลทรายมูล</t>
  </si>
  <si>
    <t>10964 : โรงพยาบาลกุดชุม</t>
  </si>
  <si>
    <t>10965 : โรงพยาบาลคำเขื่อนแก้ว</t>
  </si>
  <si>
    <t>10966 : โรงพยาบาลป่าติ้ว</t>
  </si>
  <si>
    <t>10967 : โรงพยาบาลมหาชนะชัย</t>
  </si>
  <si>
    <t>10968 : โรงพยาบาลค้อวัง</t>
  </si>
  <si>
    <t>10969 : โรงพยาบาลไทยเจริญ</t>
  </si>
  <si>
    <t>11444 : โรงพยาบาลสมเด็จพระยุพราชเลิงนกทา</t>
  </si>
  <si>
    <t>11921 : โรงพยาบาลนายแพทย์หาญ</t>
  </si>
  <si>
    <t>10700 : โรงพยาบาลศรีสะเกษ</t>
  </si>
  <si>
    <t>10927 : โรงพยาบาลยางชุมน้อย</t>
  </si>
  <si>
    <t>10928 : โรงพยาบาลกันทรารมย์</t>
  </si>
  <si>
    <t>10929 : โรงพยาบาลกันทรลักษ์</t>
  </si>
  <si>
    <t>10930 : โรงพยาบาลขุขันธ์</t>
  </si>
  <si>
    <t>10931 : โรงพยาบาลไพรบึง</t>
  </si>
  <si>
    <t>10932 : โรงพยาบาลปรางค์กู่</t>
  </si>
  <si>
    <t>10933 : โรงพยาบาลขุนหาญ</t>
  </si>
  <si>
    <t>10934 : โรงพยาบาลราษีไศล</t>
  </si>
  <si>
    <t>10935 : โรงพยาบาลอุทุมพรพิสัย</t>
  </si>
  <si>
    <t>10936 : โรงพยาบาลบึงบูรพ์</t>
  </si>
  <si>
    <t>10937 : โรงพยาบาลห้วยทับทัน</t>
  </si>
  <si>
    <t>10938 : โรงพยาบาลโนนคูณ</t>
  </si>
  <si>
    <t>10939 : โรงพยาบาลศรีรัตนะ</t>
  </si>
  <si>
    <t>10940 : โรงพยาบาลวังหิน</t>
  </si>
  <si>
    <t>10941 : โรงพยาบาลน้ำเกลี้ยง</t>
  </si>
  <si>
    <t>10942 : โรงพยาบาลภูสิงห์</t>
  </si>
  <si>
    <t>10943 : โรงพยาบาลเมืองจันทร์</t>
  </si>
  <si>
    <t>23125 : โรงพยาบาลเบญจลักษ์เฉลิมพระเกียรติ 80 พรรษา</t>
  </si>
  <si>
    <t xml:space="preserve">28014 : โรงพยาบาลพยุห์ </t>
  </si>
  <si>
    <t>28015 : โรงพยาบาลโพธิ์ศรีสุวรรณ</t>
  </si>
  <si>
    <t>28016 : โรงพยาบาลศิลาลาด</t>
  </si>
  <si>
    <t>10703 : โรงพยาบาลอำนาจเจริญ</t>
  </si>
  <si>
    <t>10985 : โรงพยาบาลชานุมาน</t>
  </si>
  <si>
    <t>10986 : โรงพยาบาลปทุมราชวงศา</t>
  </si>
  <si>
    <t>10987 : โรงพยาบาลพนา</t>
  </si>
  <si>
    <t>10988 : โรงพยาบาลเสนางคนิคม</t>
  </si>
  <si>
    <t>10989 : โรงพยาบาลหัวตะพาน</t>
  </si>
  <si>
    <t>10990 : โรงพยาบาลลืออำนาจ</t>
  </si>
  <si>
    <t>10669 : โรงพยาบาลสรรพสิทธิประสงค์</t>
  </si>
  <si>
    <t>10944 : โรงพยาบาลศรีเมืองใหม่</t>
  </si>
  <si>
    <t>10945 : โรงพยาบาลโขงเจียม</t>
  </si>
  <si>
    <t>10946 : โรงพยาบาลเขื่องใน</t>
  </si>
  <si>
    <t>10947 : โรงพยาบาลเขมราฐ</t>
  </si>
  <si>
    <t>10948 : โรงพยาบาลนาจะหลวย</t>
  </si>
  <si>
    <t>10949 : โรงพยาบาลน้ำยืน</t>
  </si>
  <si>
    <t>10950 : โรงพยาบาลบุณฑริก</t>
  </si>
  <si>
    <t>10951 : โรงพยาบาลตระการพืชผล</t>
  </si>
  <si>
    <t>10952 : โรงพยาบาลกุดข้าวปุ้น</t>
  </si>
  <si>
    <t>10953 : โรงพยาบาลม่วงสามสิบ</t>
  </si>
  <si>
    <t>10954 : โรงพยาบาลวารินชำราบ</t>
  </si>
  <si>
    <t>10956 : โรงพยาบาลพิบูลมังสาหาร</t>
  </si>
  <si>
    <t>10957 : โรงพยาบาลตาลสุม</t>
  </si>
  <si>
    <t>10958 : โรงพยาบาลโพธิ์ไทร</t>
  </si>
  <si>
    <t>10959 : โรงพยาบาลสำโรง</t>
  </si>
  <si>
    <t>10960 : โรงพยาบาลดอนมดแดง</t>
  </si>
  <si>
    <t>10961 : โรงพยาบาลสิรินธร</t>
  </si>
  <si>
    <t>10962 : โรงพยาบาลทุ่งศรีอุดม</t>
  </si>
  <si>
    <t>11443 : โรงพยาบาลสมเด็จพระยุพราชเดชอุดม</t>
  </si>
  <si>
    <t>11918 : โรงพยาบาลเอกชนร่มเกล้า</t>
  </si>
  <si>
    <t>15078 : สถานพยาบาลกลาง มหาวิทยาลัยอุบลราชธานี</t>
  </si>
  <si>
    <t>21984 : โรงพยาบาล๕๐ พรรษา มหาวชิราลงกรณ</t>
  </si>
  <si>
    <t>24032 : รพ.นาตาล</t>
  </si>
  <si>
    <t>27967 : โรงพยาบาลสว่างวีระวงศ์</t>
  </si>
  <si>
    <t>27968 : โรงพยาบาลน้ำขุ่น</t>
  </si>
  <si>
    <t>27976 : โรงพยาบาลเหล่าเสือโก้ก</t>
  </si>
  <si>
    <t>HCODE</t>
  </si>
  <si>
    <t>3.ANC_12Week (≥ร้อยละ 60)</t>
  </si>
  <si>
    <t xml:space="preserve">
คะแนนและการจัดสรรงบคุณภาพ IP ปีงบประมาณ 2560</t>
  </si>
  <si>
    <t>จัดสรร_cockpit</t>
  </si>
  <si>
    <t>POP
เม.ย.60</t>
  </si>
  <si>
    <t>ประชากร 
เม.ย.60</t>
  </si>
  <si>
    <t>03398 : รพ.สต.บ้านพรานเหนือ ตำบลพราน</t>
  </si>
  <si>
    <t>24821 : รพ.นาเยีย</t>
  </si>
  <si>
    <t>2คัดกรอง HT  (≥ร้อยละ 60)</t>
  </si>
  <si>
    <t>1. คัดกรอง DM (≥ร้อยละ 60)</t>
  </si>
  <si>
    <t>0.00  </t>
  </si>
  <si>
    <t>-149.54  </t>
  </si>
  <si>
    <t>4. ยาAcuteDiarrhea (≤ร้อยละ 20)</t>
  </si>
  <si>
    <t>5. ยาURI (≤ร้อยละ 20)</t>
  </si>
  <si>
    <t>6.ACSC (ร้อยละ 1)</t>
  </si>
  <si>
    <t>7.มะเร็งปากมดลูก (≥ร้อยละ 80)</t>
  </si>
  <si>
    <t>8.DM_control (ร้อยละ 40)</t>
  </si>
  <si>
    <t>9.HT_control (ร้อยละ 50)</t>
  </si>
  <si>
    <t>-</t>
  </si>
  <si>
    <t>คาดการณ์
วงเงินจัดสรร</t>
  </si>
  <si>
    <t>ป้ายชื่อแถว</t>
  </si>
  <si>
    <t>ผลรวมทั้งหมด</t>
  </si>
  <si>
    <t>ผลรวม ของ ประชากร 
เม.ย.60</t>
  </si>
  <si>
    <t>ผลรวม ของ Point</t>
  </si>
  <si>
    <t>ผลรวม ของ จัดสรร_cockpit</t>
  </si>
  <si>
    <t>ค่าเฉลี่ย ของ บาท/ปชก.</t>
  </si>
  <si>
    <t>Total Score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</si>
</sst>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[$-D00041E]0.#"/>
    <numFmt numFmtId="188" formatCode="0.000"/>
    <numFmt numFmtId="189" formatCode="_-* #,##0_-;\-* #,##0_-;_-* &quot;-&quot;??_-;_-@_-"/>
    <numFmt numFmtId="190" formatCode="_(* #,##0_);_(* \(#,##0\);_(* &quot;-&quot;??_);_(@_)"/>
  </numFmts>
  <fonts count="3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color theme="1"/>
      <name val="Tahoma"/>
      <family val="2"/>
    </font>
    <font>
      <sz val="10"/>
      <color indexed="8"/>
      <name val="Tahoma"/>
      <family val="2"/>
    </font>
    <font>
      <sz val="10"/>
      <name val="MS Sans Serif"/>
      <family val="2"/>
      <charset val="222"/>
    </font>
    <font>
      <sz val="11"/>
      <color theme="1"/>
      <name val="Tahoma"/>
      <family val="2"/>
      <scheme val="minor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  <charset val="222"/>
    </font>
    <font>
      <b/>
      <sz val="11"/>
      <color indexed="9"/>
      <name val="Calibri"/>
      <family val="2"/>
      <charset val="222"/>
    </font>
    <font>
      <sz val="10"/>
      <name val="Arial"/>
      <family val="2"/>
    </font>
    <font>
      <sz val="11"/>
      <color indexed="8"/>
      <name val="Tahoma"/>
      <family val="2"/>
    </font>
    <font>
      <sz val="11"/>
      <color indexed="8"/>
      <name val="Calibri"/>
      <family val="2"/>
    </font>
    <font>
      <sz val="11"/>
      <color indexed="8"/>
      <name val="Tahoma"/>
      <family val="2"/>
      <charset val="222"/>
    </font>
    <font>
      <sz val="12"/>
      <color theme="1"/>
      <name val="Tahoma"/>
      <family val="2"/>
      <charset val="22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  <charset val="22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  <charset val="22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  <charset val="222"/>
    </font>
    <font>
      <sz val="11"/>
      <color indexed="60"/>
      <name val="Calibri"/>
      <family val="2"/>
      <charset val="222"/>
    </font>
    <font>
      <sz val="10"/>
      <color indexed="64"/>
      <name val="Arial"/>
      <family val="2"/>
    </font>
    <font>
      <sz val="11"/>
      <color theme="1"/>
      <name val="Calibri"/>
      <family val="2"/>
      <charset val="222"/>
    </font>
    <font>
      <b/>
      <sz val="11"/>
      <color indexed="63"/>
      <name val="Calibri"/>
      <family val="2"/>
      <charset val="222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10"/>
      <name val="Calibri"/>
      <family val="2"/>
      <charset val="22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b/>
      <sz val="10"/>
      <name val="Arial"/>
      <family val="2"/>
    </font>
    <font>
      <sz val="11"/>
      <name val="Tahoma"/>
      <family val="2"/>
      <scheme val="minor"/>
    </font>
    <font>
      <sz val="11"/>
      <color rgb="FF000000"/>
      <name val="Tahoma"/>
      <family val="2"/>
      <scheme val="minor"/>
    </font>
    <font>
      <sz val="11"/>
      <color rgb="FF2B3021"/>
      <name val="Tahoma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medium">
        <color rgb="FF666666"/>
      </left>
      <right style="medium">
        <color rgb="FF666666"/>
      </right>
      <top style="thick">
        <color rgb="FF666666"/>
      </top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thick">
        <color rgb="FF666666"/>
      </bottom>
      <diagonal/>
    </border>
    <border>
      <left style="medium">
        <color rgb="FF666666"/>
      </left>
      <right style="medium">
        <color rgb="FF666666"/>
      </right>
      <top/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5">
    <xf numFmtId="0" fontId="0" fillId="0" borderId="0"/>
    <xf numFmtId="0" fontId="2" fillId="0" borderId="0"/>
    <xf numFmtId="18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" fillId="0" borderId="0"/>
    <xf numFmtId="187" fontId="6" fillId="2" borderId="0" applyNumberFormat="0" applyBorder="0" applyAlignment="0" applyProtection="0"/>
    <xf numFmtId="187" fontId="6" fillId="2" borderId="0" applyNumberFormat="0" applyBorder="0" applyAlignment="0" applyProtection="0"/>
    <xf numFmtId="187" fontId="6" fillId="2" borderId="0" applyNumberFormat="0" applyBorder="0" applyAlignment="0" applyProtection="0"/>
    <xf numFmtId="187" fontId="6" fillId="3" borderId="0" applyNumberFormat="0" applyBorder="0" applyAlignment="0" applyProtection="0"/>
    <xf numFmtId="187" fontId="6" fillId="3" borderId="0" applyNumberFormat="0" applyBorder="0" applyAlignment="0" applyProtection="0"/>
    <xf numFmtId="187" fontId="6" fillId="3" borderId="0" applyNumberFormat="0" applyBorder="0" applyAlignment="0" applyProtection="0"/>
    <xf numFmtId="187" fontId="6" fillId="4" borderId="0" applyNumberFormat="0" applyBorder="0" applyAlignment="0" applyProtection="0"/>
    <xf numFmtId="187" fontId="6" fillId="4" borderId="0" applyNumberFormat="0" applyBorder="0" applyAlignment="0" applyProtection="0"/>
    <xf numFmtId="187" fontId="6" fillId="4" borderId="0" applyNumberFormat="0" applyBorder="0" applyAlignment="0" applyProtection="0"/>
    <xf numFmtId="187" fontId="6" fillId="5" borderId="0" applyNumberFormat="0" applyBorder="0" applyAlignment="0" applyProtection="0"/>
    <xf numFmtId="187" fontId="6" fillId="5" borderId="0" applyNumberFormat="0" applyBorder="0" applyAlignment="0" applyProtection="0"/>
    <xf numFmtId="187" fontId="6" fillId="5" borderId="0" applyNumberFormat="0" applyBorder="0" applyAlignment="0" applyProtection="0"/>
    <xf numFmtId="187" fontId="6" fillId="6" borderId="0" applyNumberFormat="0" applyBorder="0" applyAlignment="0" applyProtection="0"/>
    <xf numFmtId="187" fontId="6" fillId="6" borderId="0" applyNumberFormat="0" applyBorder="0" applyAlignment="0" applyProtection="0"/>
    <xf numFmtId="187" fontId="6" fillId="6" borderId="0" applyNumberFormat="0" applyBorder="0" applyAlignment="0" applyProtection="0"/>
    <xf numFmtId="187" fontId="6" fillId="7" borderId="0" applyNumberFormat="0" applyBorder="0" applyAlignment="0" applyProtection="0"/>
    <xf numFmtId="187" fontId="6" fillId="7" borderId="0" applyNumberFormat="0" applyBorder="0" applyAlignment="0" applyProtection="0"/>
    <xf numFmtId="187" fontId="6" fillId="7" borderId="0" applyNumberFormat="0" applyBorder="0" applyAlignment="0" applyProtection="0"/>
    <xf numFmtId="187" fontId="6" fillId="8" borderId="0" applyNumberFormat="0" applyBorder="0" applyAlignment="0" applyProtection="0"/>
    <xf numFmtId="187" fontId="6" fillId="8" borderId="0" applyNumberFormat="0" applyBorder="0" applyAlignment="0" applyProtection="0"/>
    <xf numFmtId="187" fontId="6" fillId="8" borderId="0" applyNumberFormat="0" applyBorder="0" applyAlignment="0" applyProtection="0"/>
    <xf numFmtId="187" fontId="6" fillId="9" borderId="0" applyNumberFormat="0" applyBorder="0" applyAlignment="0" applyProtection="0"/>
    <xf numFmtId="187" fontId="6" fillId="9" borderId="0" applyNumberFormat="0" applyBorder="0" applyAlignment="0" applyProtection="0"/>
    <xf numFmtId="187" fontId="6" fillId="9" borderId="0" applyNumberFormat="0" applyBorder="0" applyAlignment="0" applyProtection="0"/>
    <xf numFmtId="187" fontId="6" fillId="10" borderId="0" applyNumberFormat="0" applyBorder="0" applyAlignment="0" applyProtection="0"/>
    <xf numFmtId="187" fontId="6" fillId="10" borderId="0" applyNumberFormat="0" applyBorder="0" applyAlignment="0" applyProtection="0"/>
    <xf numFmtId="187" fontId="6" fillId="10" borderId="0" applyNumberFormat="0" applyBorder="0" applyAlignment="0" applyProtection="0"/>
    <xf numFmtId="187" fontId="6" fillId="5" borderId="0" applyNumberFormat="0" applyBorder="0" applyAlignment="0" applyProtection="0"/>
    <xf numFmtId="187" fontId="6" fillId="5" borderId="0" applyNumberFormat="0" applyBorder="0" applyAlignment="0" applyProtection="0"/>
    <xf numFmtId="187" fontId="6" fillId="5" borderId="0" applyNumberFormat="0" applyBorder="0" applyAlignment="0" applyProtection="0"/>
    <xf numFmtId="187" fontId="6" fillId="8" borderId="0" applyNumberFormat="0" applyBorder="0" applyAlignment="0" applyProtection="0"/>
    <xf numFmtId="187" fontId="6" fillId="8" borderId="0" applyNumberFormat="0" applyBorder="0" applyAlignment="0" applyProtection="0"/>
    <xf numFmtId="187" fontId="6" fillId="8" borderId="0" applyNumberFormat="0" applyBorder="0" applyAlignment="0" applyProtection="0"/>
    <xf numFmtId="187" fontId="6" fillId="11" borderId="0" applyNumberFormat="0" applyBorder="0" applyAlignment="0" applyProtection="0"/>
    <xf numFmtId="187" fontId="6" fillId="11" borderId="0" applyNumberFormat="0" applyBorder="0" applyAlignment="0" applyProtection="0"/>
    <xf numFmtId="187" fontId="6" fillId="11" borderId="0" applyNumberFormat="0" applyBorder="0" applyAlignment="0" applyProtection="0"/>
    <xf numFmtId="187" fontId="7" fillId="12" borderId="0" applyNumberFormat="0" applyBorder="0" applyAlignment="0" applyProtection="0"/>
    <xf numFmtId="187" fontId="7" fillId="12" borderId="0" applyNumberFormat="0" applyBorder="0" applyAlignment="0" applyProtection="0"/>
    <xf numFmtId="187" fontId="7" fillId="12" borderId="0" applyNumberFormat="0" applyBorder="0" applyAlignment="0" applyProtection="0"/>
    <xf numFmtId="187" fontId="7" fillId="9" borderId="0" applyNumberFormat="0" applyBorder="0" applyAlignment="0" applyProtection="0"/>
    <xf numFmtId="187" fontId="7" fillId="9" borderId="0" applyNumberFormat="0" applyBorder="0" applyAlignment="0" applyProtection="0"/>
    <xf numFmtId="187" fontId="7" fillId="9" borderId="0" applyNumberFormat="0" applyBorder="0" applyAlignment="0" applyProtection="0"/>
    <xf numFmtId="187" fontId="7" fillId="10" borderId="0" applyNumberFormat="0" applyBorder="0" applyAlignment="0" applyProtection="0"/>
    <xf numFmtId="187" fontId="7" fillId="10" borderId="0" applyNumberFormat="0" applyBorder="0" applyAlignment="0" applyProtection="0"/>
    <xf numFmtId="187" fontId="7" fillId="10" borderId="0" applyNumberFormat="0" applyBorder="0" applyAlignment="0" applyProtection="0"/>
    <xf numFmtId="187" fontId="7" fillId="13" borderId="0" applyNumberFormat="0" applyBorder="0" applyAlignment="0" applyProtection="0"/>
    <xf numFmtId="187" fontId="7" fillId="13" borderId="0" applyNumberFormat="0" applyBorder="0" applyAlignment="0" applyProtection="0"/>
    <xf numFmtId="187" fontId="7" fillId="13" borderId="0" applyNumberFormat="0" applyBorder="0" applyAlignment="0" applyProtection="0"/>
    <xf numFmtId="187" fontId="7" fillId="14" borderId="0" applyNumberFormat="0" applyBorder="0" applyAlignment="0" applyProtection="0"/>
    <xf numFmtId="187" fontId="7" fillId="14" borderId="0" applyNumberFormat="0" applyBorder="0" applyAlignment="0" applyProtection="0"/>
    <xf numFmtId="187" fontId="7" fillId="14" borderId="0" applyNumberFormat="0" applyBorder="0" applyAlignment="0" applyProtection="0"/>
    <xf numFmtId="187" fontId="7" fillId="15" borderId="0" applyNumberFormat="0" applyBorder="0" applyAlignment="0" applyProtection="0"/>
    <xf numFmtId="187" fontId="7" fillId="15" borderId="0" applyNumberFormat="0" applyBorder="0" applyAlignment="0" applyProtection="0"/>
    <xf numFmtId="187" fontId="7" fillId="15" borderId="0" applyNumberFormat="0" applyBorder="0" applyAlignment="0" applyProtection="0"/>
    <xf numFmtId="187" fontId="7" fillId="16" borderId="0" applyNumberFormat="0" applyBorder="0" applyAlignment="0" applyProtection="0"/>
    <xf numFmtId="187" fontId="7" fillId="16" borderId="0" applyNumberFormat="0" applyBorder="0" applyAlignment="0" applyProtection="0"/>
    <xf numFmtId="187" fontId="7" fillId="16" borderId="0" applyNumberFormat="0" applyBorder="0" applyAlignment="0" applyProtection="0"/>
    <xf numFmtId="187" fontId="7" fillId="17" borderId="0" applyNumberFormat="0" applyBorder="0" applyAlignment="0" applyProtection="0"/>
    <xf numFmtId="187" fontId="7" fillId="17" borderId="0" applyNumberFormat="0" applyBorder="0" applyAlignment="0" applyProtection="0"/>
    <xf numFmtId="187" fontId="7" fillId="17" borderId="0" applyNumberFormat="0" applyBorder="0" applyAlignment="0" applyProtection="0"/>
    <xf numFmtId="187" fontId="7" fillId="18" borderId="0" applyNumberFormat="0" applyBorder="0" applyAlignment="0" applyProtection="0"/>
    <xf numFmtId="187" fontId="7" fillId="18" borderId="0" applyNumberFormat="0" applyBorder="0" applyAlignment="0" applyProtection="0"/>
    <xf numFmtId="187" fontId="7" fillId="18" borderId="0" applyNumberFormat="0" applyBorder="0" applyAlignment="0" applyProtection="0"/>
    <xf numFmtId="187" fontId="7" fillId="13" borderId="0" applyNumberFormat="0" applyBorder="0" applyAlignment="0" applyProtection="0"/>
    <xf numFmtId="187" fontId="7" fillId="13" borderId="0" applyNumberFormat="0" applyBorder="0" applyAlignment="0" applyProtection="0"/>
    <xf numFmtId="187" fontId="7" fillId="13" borderId="0" applyNumberFormat="0" applyBorder="0" applyAlignment="0" applyProtection="0"/>
    <xf numFmtId="187" fontId="7" fillId="14" borderId="0" applyNumberFormat="0" applyBorder="0" applyAlignment="0" applyProtection="0"/>
    <xf numFmtId="187" fontId="7" fillId="14" borderId="0" applyNumberFormat="0" applyBorder="0" applyAlignment="0" applyProtection="0"/>
    <xf numFmtId="187" fontId="7" fillId="14" borderId="0" applyNumberFormat="0" applyBorder="0" applyAlignment="0" applyProtection="0"/>
    <xf numFmtId="187" fontId="7" fillId="19" borderId="0" applyNumberFormat="0" applyBorder="0" applyAlignment="0" applyProtection="0"/>
    <xf numFmtId="187" fontId="7" fillId="19" borderId="0" applyNumberFormat="0" applyBorder="0" applyAlignment="0" applyProtection="0"/>
    <xf numFmtId="187" fontId="7" fillId="19" borderId="0" applyNumberFormat="0" applyBorder="0" applyAlignment="0" applyProtection="0"/>
    <xf numFmtId="187" fontId="8" fillId="3" borderId="0" applyNumberFormat="0" applyBorder="0" applyAlignment="0" applyProtection="0"/>
    <xf numFmtId="187" fontId="8" fillId="3" borderId="0" applyNumberFormat="0" applyBorder="0" applyAlignment="0" applyProtection="0"/>
    <xf numFmtId="187" fontId="8" fillId="3" borderId="0" applyNumberFormat="0" applyBorder="0" applyAlignment="0" applyProtection="0"/>
    <xf numFmtId="187" fontId="9" fillId="20" borderId="2" applyNumberFormat="0" applyAlignment="0" applyProtection="0"/>
    <xf numFmtId="187" fontId="9" fillId="20" borderId="2" applyNumberFormat="0" applyAlignment="0" applyProtection="0"/>
    <xf numFmtId="187" fontId="9" fillId="20" borderId="2" applyNumberFormat="0" applyAlignment="0" applyProtection="0"/>
    <xf numFmtId="187" fontId="10" fillId="21" borderId="3" applyNumberFormat="0" applyAlignment="0" applyProtection="0"/>
    <xf numFmtId="187" fontId="10" fillId="21" borderId="3" applyNumberFormat="0" applyAlignment="0" applyProtection="0"/>
    <xf numFmtId="187" fontId="10" fillId="21" borderId="3" applyNumberFormat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2" fillId="0" borderId="0" applyFont="0" applyFill="0" applyBorder="0" applyAlignment="0" applyProtection="0"/>
    <xf numFmtId="187" fontId="16" fillId="0" borderId="0" applyNumberFormat="0" applyFill="0" applyBorder="0" applyAlignment="0" applyProtection="0"/>
    <xf numFmtId="187" fontId="16" fillId="0" borderId="0" applyNumberFormat="0" applyFill="0" applyBorder="0" applyAlignment="0" applyProtection="0"/>
    <xf numFmtId="187" fontId="16" fillId="0" borderId="0" applyNumberFormat="0" applyFill="0" applyBorder="0" applyAlignment="0" applyProtection="0"/>
    <xf numFmtId="187" fontId="17" fillId="4" borderId="0" applyNumberFormat="0" applyBorder="0" applyAlignment="0" applyProtection="0"/>
    <xf numFmtId="187" fontId="17" fillId="4" borderId="0" applyNumberFormat="0" applyBorder="0" applyAlignment="0" applyProtection="0"/>
    <xf numFmtId="187" fontId="17" fillId="4" borderId="0" applyNumberFormat="0" applyBorder="0" applyAlignment="0" applyProtection="0"/>
    <xf numFmtId="187" fontId="18" fillId="0" borderId="4" applyNumberFormat="0" applyFill="0" applyAlignment="0" applyProtection="0"/>
    <xf numFmtId="187" fontId="18" fillId="0" borderId="4" applyNumberFormat="0" applyFill="0" applyAlignment="0" applyProtection="0"/>
    <xf numFmtId="187" fontId="18" fillId="0" borderId="4" applyNumberFormat="0" applyFill="0" applyAlignment="0" applyProtection="0"/>
    <xf numFmtId="187" fontId="19" fillId="0" borderId="5" applyNumberFormat="0" applyFill="0" applyAlignment="0" applyProtection="0"/>
    <xf numFmtId="187" fontId="19" fillId="0" borderId="5" applyNumberFormat="0" applyFill="0" applyAlignment="0" applyProtection="0"/>
    <xf numFmtId="187" fontId="19" fillId="0" borderId="5" applyNumberFormat="0" applyFill="0" applyAlignment="0" applyProtection="0"/>
    <xf numFmtId="187" fontId="20" fillId="0" borderId="6" applyNumberFormat="0" applyFill="0" applyAlignment="0" applyProtection="0"/>
    <xf numFmtId="187" fontId="20" fillId="0" borderId="6" applyNumberFormat="0" applyFill="0" applyAlignment="0" applyProtection="0"/>
    <xf numFmtId="187" fontId="20" fillId="0" borderId="6" applyNumberFormat="0" applyFill="0" applyAlignment="0" applyProtection="0"/>
    <xf numFmtId="187" fontId="20" fillId="0" borderId="0" applyNumberFormat="0" applyFill="0" applyBorder="0" applyAlignment="0" applyProtection="0"/>
    <xf numFmtId="187" fontId="20" fillId="0" borderId="0" applyNumberFormat="0" applyFill="0" applyBorder="0" applyAlignment="0" applyProtection="0"/>
    <xf numFmtId="187" fontId="20" fillId="0" borderId="0" applyNumberFormat="0" applyFill="0" applyBorder="0" applyAlignment="0" applyProtection="0"/>
    <xf numFmtId="187" fontId="21" fillId="7" borderId="2" applyNumberFormat="0" applyAlignment="0" applyProtection="0"/>
    <xf numFmtId="187" fontId="21" fillId="7" borderId="2" applyNumberFormat="0" applyAlignment="0" applyProtection="0"/>
    <xf numFmtId="187" fontId="21" fillId="7" borderId="2" applyNumberFormat="0" applyAlignment="0" applyProtection="0"/>
    <xf numFmtId="187" fontId="22" fillId="0" borderId="7" applyNumberFormat="0" applyFill="0" applyAlignment="0" applyProtection="0"/>
    <xf numFmtId="187" fontId="22" fillId="0" borderId="7" applyNumberFormat="0" applyFill="0" applyAlignment="0" applyProtection="0"/>
    <xf numFmtId="187" fontId="22" fillId="0" borderId="7" applyNumberFormat="0" applyFill="0" applyAlignment="0" applyProtection="0"/>
    <xf numFmtId="187" fontId="23" fillId="22" borderId="0" applyNumberFormat="0" applyBorder="0" applyAlignment="0" applyProtection="0"/>
    <xf numFmtId="187" fontId="23" fillId="22" borderId="0" applyNumberFormat="0" applyBorder="0" applyAlignment="0" applyProtection="0"/>
    <xf numFmtId="187" fontId="23" fillId="22" borderId="0" applyNumberFormat="0" applyBorder="0" applyAlignment="0" applyProtection="0"/>
    <xf numFmtId="0" fontId="1" fillId="0" borderId="0"/>
    <xf numFmtId="18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187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87" fontId="25" fillId="0" borderId="0"/>
    <xf numFmtId="0" fontId="1" fillId="0" borderId="0"/>
    <xf numFmtId="0" fontId="11" fillId="0" borderId="0"/>
    <xf numFmtId="0" fontId="15" fillId="0" borderId="0"/>
    <xf numFmtId="187" fontId="11" fillId="0" borderId="0"/>
    <xf numFmtId="187" fontId="11" fillId="0" borderId="0"/>
    <xf numFmtId="0" fontId="11" fillId="0" borderId="0"/>
    <xf numFmtId="0" fontId="11" fillId="0" borderId="0"/>
    <xf numFmtId="0" fontId="11" fillId="0" borderId="0"/>
    <xf numFmtId="187" fontId="13" fillId="23" borderId="8" applyNumberFormat="0" applyFont="0" applyAlignment="0" applyProtection="0"/>
    <xf numFmtId="187" fontId="13" fillId="23" borderId="8" applyNumberFormat="0" applyFont="0" applyAlignment="0" applyProtection="0"/>
    <xf numFmtId="187" fontId="13" fillId="23" borderId="8" applyNumberFormat="0" applyFont="0" applyAlignment="0" applyProtection="0"/>
    <xf numFmtId="187" fontId="26" fillId="20" borderId="9" applyNumberFormat="0" applyAlignment="0" applyProtection="0"/>
    <xf numFmtId="187" fontId="26" fillId="20" borderId="9" applyNumberFormat="0" applyAlignment="0" applyProtection="0"/>
    <xf numFmtId="187" fontId="26" fillId="20" borderId="9" applyNumberFormat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7" fontId="27" fillId="0" borderId="0" applyNumberFormat="0" applyFill="0" applyBorder="0" applyAlignment="0" applyProtection="0"/>
    <xf numFmtId="187" fontId="27" fillId="0" borderId="0" applyNumberFormat="0" applyFill="0" applyBorder="0" applyAlignment="0" applyProtection="0"/>
    <xf numFmtId="187" fontId="27" fillId="0" borderId="0" applyNumberFormat="0" applyFill="0" applyBorder="0" applyAlignment="0" applyProtection="0"/>
    <xf numFmtId="187" fontId="28" fillId="0" borderId="10" applyNumberFormat="0" applyFill="0" applyAlignment="0" applyProtection="0"/>
    <xf numFmtId="187" fontId="28" fillId="0" borderId="10" applyNumberFormat="0" applyFill="0" applyAlignment="0" applyProtection="0"/>
    <xf numFmtId="187" fontId="28" fillId="0" borderId="10" applyNumberFormat="0" applyFill="0" applyAlignment="0" applyProtection="0"/>
    <xf numFmtId="187" fontId="29" fillId="0" borderId="0" applyNumberFormat="0" applyFill="0" applyBorder="0" applyAlignment="0" applyProtection="0"/>
    <xf numFmtId="187" fontId="29" fillId="0" borderId="0" applyNumberFormat="0" applyFill="0" applyBorder="0" applyAlignment="0" applyProtection="0"/>
    <xf numFmtId="187" fontId="29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1" fillId="0" borderId="0"/>
    <xf numFmtId="0" fontId="1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1"/>
    <xf numFmtId="0" fontId="2" fillId="0" borderId="0" xfId="1" applyFont="1" applyFill="1"/>
    <xf numFmtId="0" fontId="33" fillId="24" borderId="1" xfId="1" applyFont="1" applyFill="1" applyBorder="1" applyAlignment="1">
      <alignment horizontal="center"/>
    </xf>
    <xf numFmtId="0" fontId="3" fillId="24" borderId="1" xfId="1" applyFont="1" applyFill="1" applyBorder="1"/>
    <xf numFmtId="0" fontId="2" fillId="24" borderId="1" xfId="1" applyFont="1" applyFill="1" applyBorder="1"/>
    <xf numFmtId="0" fontId="34" fillId="0" borderId="0" xfId="1" applyFont="1"/>
    <xf numFmtId="0" fontId="32" fillId="0" borderId="1" xfId="1" applyFont="1" applyFill="1" applyBorder="1" applyAlignment="1">
      <alignment horizontal="center" vertical="top"/>
    </xf>
    <xf numFmtId="0" fontId="2" fillId="24" borderId="1" xfId="1" applyFont="1" applyFill="1" applyBorder="1" applyAlignment="1">
      <alignment horizontal="center"/>
    </xf>
    <xf numFmtId="0" fontId="34" fillId="25" borderId="0" xfId="1" applyFont="1" applyFill="1"/>
    <xf numFmtId="0" fontId="33" fillId="24" borderId="1" xfId="1" applyFont="1" applyFill="1" applyBorder="1" applyAlignment="1">
      <alignment horizontal="center" vertical="center"/>
    </xf>
    <xf numFmtId="0" fontId="33" fillId="0" borderId="1" xfId="1" applyFont="1" applyFill="1" applyBorder="1" applyAlignment="1">
      <alignment horizontal="center" vertical="top"/>
    </xf>
    <xf numFmtId="0" fontId="33" fillId="0" borderId="1" xfId="1" applyFont="1" applyFill="1" applyBorder="1" applyAlignment="1">
      <alignment horizontal="left" vertical="top"/>
    </xf>
    <xf numFmtId="2" fontId="32" fillId="26" borderId="1" xfId="0" applyNumberFormat="1" applyFont="1" applyFill="1" applyBorder="1" applyAlignment="1">
      <alignment horizontal="center" vertical="center" wrapText="1"/>
    </xf>
    <xf numFmtId="190" fontId="32" fillId="26" borderId="1" xfId="294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33" fillId="0" borderId="1" xfId="0" applyFont="1" applyBorder="1"/>
    <xf numFmtId="0" fontId="33" fillId="0" borderId="1" xfId="0" applyFont="1" applyBorder="1" applyAlignment="1">
      <alignment horizontal="center" vertical="center"/>
    </xf>
    <xf numFmtId="190" fontId="33" fillId="0" borderId="1" xfId="294" applyNumberFormat="1" applyFont="1" applyBorder="1" applyAlignment="1">
      <alignment horizontal="left"/>
    </xf>
    <xf numFmtId="0" fontId="33" fillId="0" borderId="1" xfId="0" applyFont="1" applyFill="1" applyBorder="1"/>
    <xf numFmtId="190" fontId="0" fillId="0" borderId="1" xfId="294" applyNumberFormat="1" applyFont="1" applyBorder="1"/>
    <xf numFmtId="0" fontId="0" fillId="0" borderId="0" xfId="0" applyAlignment="1">
      <alignment horizontal="center" vertical="center"/>
    </xf>
    <xf numFmtId="190" fontId="0" fillId="27" borderId="1" xfId="0" applyNumberFormat="1" applyFill="1" applyBorder="1" applyAlignment="1">
      <alignment horizontal="center" vertical="center"/>
    </xf>
    <xf numFmtId="190" fontId="0" fillId="0" borderId="0" xfId="294" applyNumberFormat="1" applyFont="1"/>
    <xf numFmtId="0" fontId="33" fillId="0" borderId="1" xfId="1" quotePrefix="1" applyNumberFormat="1" applyFont="1" applyFill="1" applyBorder="1" applyAlignment="1">
      <alignment horizontal="center" vertical="top"/>
    </xf>
    <xf numFmtId="0" fontId="3" fillId="24" borderId="1" xfId="1" applyNumberFormat="1" applyFont="1" applyFill="1" applyBorder="1" applyAlignment="1">
      <alignment horizontal="center"/>
    </xf>
    <xf numFmtId="0" fontId="3" fillId="24" borderId="1" xfId="1" quotePrefix="1" applyNumberFormat="1" applyFont="1" applyFill="1" applyBorder="1" applyAlignment="1">
      <alignment horizontal="center"/>
    </xf>
    <xf numFmtId="0" fontId="2" fillId="24" borderId="1" xfId="1" quotePrefix="1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quotePrefix="1" applyNumberFormat="1" applyBorder="1" applyAlignment="1">
      <alignment horizontal="center" vertical="center"/>
    </xf>
    <xf numFmtId="0" fontId="2" fillId="0" borderId="1" xfId="0" applyNumberFormat="1" applyFont="1" applyBorder="1"/>
    <xf numFmtId="0" fontId="33" fillId="0" borderId="1" xfId="1" applyFont="1" applyFill="1" applyBorder="1" applyAlignment="1">
      <alignment horizontal="center"/>
    </xf>
    <xf numFmtId="0" fontId="3" fillId="0" borderId="1" xfId="1" applyNumberFormat="1" applyFont="1" applyFill="1" applyBorder="1" applyAlignment="1">
      <alignment horizontal="center"/>
    </xf>
    <xf numFmtId="0" fontId="3" fillId="0" borderId="1" xfId="1" applyFont="1" applyFill="1" applyBorder="1"/>
    <xf numFmtId="2" fontId="32" fillId="27" borderId="1" xfId="0" applyNumberFormat="1" applyFont="1" applyFill="1" applyBorder="1" applyAlignment="1">
      <alignment horizontal="center" vertical="center" wrapText="1"/>
    </xf>
    <xf numFmtId="190" fontId="33" fillId="27" borderId="1" xfId="294" applyNumberFormat="1" applyFont="1" applyFill="1" applyBorder="1" applyAlignment="1">
      <alignment horizontal="center" vertical="center"/>
    </xf>
    <xf numFmtId="190" fontId="0" fillId="27" borderId="1" xfId="294" applyNumberFormat="1" applyFont="1" applyFill="1" applyBorder="1" applyAlignment="1">
      <alignment horizontal="center" vertical="center"/>
    </xf>
    <xf numFmtId="190" fontId="33" fillId="27" borderId="1" xfId="294" applyNumberFormat="1" applyFont="1" applyFill="1" applyBorder="1" applyAlignment="1">
      <alignment horizontal="left"/>
    </xf>
    <xf numFmtId="187" fontId="35" fillId="27" borderId="1" xfId="161" applyNumberFormat="1" applyFont="1" applyFill="1" applyBorder="1" applyAlignment="1">
      <alignment horizontal="center" vertical="center" wrapText="1"/>
    </xf>
    <xf numFmtId="189" fontId="33" fillId="0" borderId="1" xfId="92" applyNumberFormat="1" applyFont="1" applyBorder="1"/>
    <xf numFmtId="2" fontId="0" fillId="0" borderId="0" xfId="0" applyNumberFormat="1"/>
    <xf numFmtId="0" fontId="5" fillId="0" borderId="0" xfId="0" applyFont="1" applyAlignment="1">
      <alignment horizontal="left" vertical="center"/>
    </xf>
    <xf numFmtId="0" fontId="5" fillId="0" borderId="1" xfId="0" applyFont="1" applyBorder="1"/>
    <xf numFmtId="0" fontId="36" fillId="0" borderId="1" xfId="0" applyFont="1" applyFill="1" applyBorder="1"/>
    <xf numFmtId="3" fontId="5" fillId="0" borderId="0" xfId="0" applyNumberFormat="1" applyFont="1" applyAlignment="1">
      <alignment horizontal="center"/>
    </xf>
    <xf numFmtId="2" fontId="36" fillId="24" borderId="1" xfId="0" applyNumberFormat="1" applyFont="1" applyFill="1" applyBorder="1" applyAlignment="1">
      <alignment horizontal="center" vertical="center"/>
    </xf>
    <xf numFmtId="3" fontId="36" fillId="24" borderId="1" xfId="0" applyNumberFormat="1" applyFont="1" applyFill="1" applyBorder="1" applyAlignment="1">
      <alignment horizontal="center" vertical="center"/>
    </xf>
    <xf numFmtId="3" fontId="36" fillId="24" borderId="1" xfId="0" applyNumberFormat="1" applyFont="1" applyFill="1" applyBorder="1" applyAlignment="1">
      <alignment horizontal="center" vertical="center" wrapText="1"/>
    </xf>
    <xf numFmtId="2" fontId="36" fillId="24" borderId="12" xfId="0" applyNumberFormat="1" applyFont="1" applyFill="1" applyBorder="1" applyAlignment="1">
      <alignment horizontal="center" vertical="center"/>
    </xf>
    <xf numFmtId="3" fontId="36" fillId="24" borderId="13" xfId="0" applyNumberFormat="1" applyFont="1" applyFill="1" applyBorder="1" applyAlignment="1">
      <alignment horizontal="center" vertical="center"/>
    </xf>
    <xf numFmtId="3" fontId="36" fillId="24" borderId="14" xfId="0" applyNumberFormat="1" applyFont="1" applyFill="1" applyBorder="1" applyAlignment="1">
      <alignment horizontal="center" vertical="center"/>
    </xf>
    <xf numFmtId="3" fontId="36" fillId="24" borderId="15" xfId="0" applyNumberFormat="1" applyFont="1" applyFill="1" applyBorder="1" applyAlignment="1">
      <alignment horizontal="center" vertical="center"/>
    </xf>
    <xf numFmtId="3" fontId="36" fillId="24" borderId="12" xfId="0" applyNumberFormat="1" applyFont="1" applyFill="1" applyBorder="1" applyAlignment="1">
      <alignment horizontal="center" vertical="center"/>
    </xf>
    <xf numFmtId="3" fontId="36" fillId="24" borderId="1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36" fillId="24" borderId="1" xfId="0" applyNumberFormat="1" applyFont="1" applyFill="1" applyBorder="1" applyAlignment="1">
      <alignment horizontal="center" vertical="center" wrapText="1"/>
    </xf>
    <xf numFmtId="0" fontId="36" fillId="24" borderId="1" xfId="0" applyFont="1" applyFill="1" applyBorder="1" applyAlignment="1">
      <alignment horizontal="center" vertical="center" wrapText="1"/>
    </xf>
    <xf numFmtId="0" fontId="36" fillId="24" borderId="1" xfId="0" applyFont="1" applyFill="1" applyBorder="1" applyAlignment="1">
      <alignment horizontal="center" vertical="center"/>
    </xf>
    <xf numFmtId="0" fontId="37" fillId="24" borderId="1" xfId="0" applyNumberFormat="1" applyFont="1" applyFill="1" applyBorder="1" applyAlignment="1">
      <alignment horizontal="center" vertical="center" wrapText="1"/>
    </xf>
    <xf numFmtId="0" fontId="37" fillId="24" borderId="1" xfId="0" applyFont="1" applyFill="1" applyBorder="1" applyAlignment="1">
      <alignment horizontal="center" vertical="center" wrapText="1"/>
    </xf>
    <xf numFmtId="0" fontId="38" fillId="24" borderId="1" xfId="0" applyNumberFormat="1" applyFont="1" applyFill="1" applyBorder="1" applyAlignment="1">
      <alignment horizontal="center" vertical="center" wrapText="1"/>
    </xf>
    <xf numFmtId="0" fontId="38" fillId="24" borderId="1" xfId="0" applyFont="1" applyFill="1" applyBorder="1" applyAlignment="1">
      <alignment horizontal="center" vertical="center" wrapText="1"/>
    </xf>
    <xf numFmtId="3" fontId="38" fillId="24" borderId="13" xfId="0" applyNumberFormat="1" applyFont="1" applyFill="1" applyBorder="1" applyAlignment="1">
      <alignment horizontal="center" wrapText="1"/>
    </xf>
    <xf numFmtId="0" fontId="5" fillId="26" borderId="1" xfId="0" applyFont="1" applyFill="1" applyBorder="1"/>
    <xf numFmtId="2" fontId="5" fillId="26" borderId="1" xfId="0" applyNumberFormat="1" applyFont="1" applyFill="1" applyBorder="1"/>
    <xf numFmtId="0" fontId="5" fillId="0" borderId="0" xfId="0" applyFont="1"/>
    <xf numFmtId="2" fontId="5" fillId="0" borderId="0" xfId="0" applyNumberFormat="1" applyFont="1" applyAlignment="1">
      <alignment horizontal="center"/>
    </xf>
    <xf numFmtId="0" fontId="36" fillId="0" borderId="0" xfId="0" applyFont="1" applyFill="1"/>
    <xf numFmtId="3" fontId="5" fillId="0" borderId="13" xfId="0" applyNumberFormat="1" applyFont="1" applyBorder="1" applyAlignment="1">
      <alignment horizontal="center" wrapText="1"/>
    </xf>
    <xf numFmtId="0" fontId="5" fillId="26" borderId="0" xfId="0" applyFont="1" applyFill="1"/>
    <xf numFmtId="2" fontId="5" fillId="26" borderId="0" xfId="0" applyNumberFormat="1" applyFont="1" applyFill="1"/>
    <xf numFmtId="2" fontId="5" fillId="0" borderId="0" xfId="0" applyNumberFormat="1" applyFont="1"/>
    <xf numFmtId="3" fontId="0" fillId="0" borderId="0" xfId="0" applyNumberFormat="1"/>
    <xf numFmtId="0" fontId="33" fillId="0" borderId="17" xfId="1" applyFont="1" applyFill="1" applyBorder="1" applyAlignment="1">
      <alignment horizontal="center" vertical="top"/>
    </xf>
    <xf numFmtId="0" fontId="33" fillId="24" borderId="17" xfId="1" applyFont="1" applyFill="1" applyBorder="1" applyAlignment="1">
      <alignment horizontal="center"/>
    </xf>
    <xf numFmtId="0" fontId="3" fillId="24" borderId="17" xfId="1" quotePrefix="1" applyNumberFormat="1" applyFont="1" applyFill="1" applyBorder="1" applyAlignment="1">
      <alignment horizontal="center"/>
    </xf>
    <xf numFmtId="0" fontId="3" fillId="24" borderId="17" xfId="1" applyFont="1" applyFill="1" applyBorder="1"/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3" fontId="0" fillId="0" borderId="1" xfId="0" applyNumberFormat="1" applyBorder="1"/>
    <xf numFmtId="2" fontId="0" fillId="0" borderId="1" xfId="0" applyNumberFormat="1" applyBorder="1"/>
    <xf numFmtId="0" fontId="33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0" fontId="34" fillId="0" borderId="0" xfId="1" applyFont="1" applyAlignment="1">
      <alignment horizontal="center" vertical="top" wrapText="1"/>
    </xf>
    <xf numFmtId="0" fontId="34" fillId="0" borderId="11" xfId="1" applyFont="1" applyBorder="1" applyAlignment="1">
      <alignment horizontal="center" vertical="top" wrapText="1"/>
    </xf>
    <xf numFmtId="4" fontId="0" fillId="0" borderId="0" xfId="0" applyNumberFormat="1"/>
    <xf numFmtId="4" fontId="0" fillId="0" borderId="0" xfId="0" applyNumberFormat="1" applyAlignment="1">
      <alignment wrapText="1"/>
    </xf>
    <xf numFmtId="3" fontId="0" fillId="0" borderId="0" xfId="0" applyNumberFormat="1" applyAlignment="1">
      <alignment wrapText="1"/>
    </xf>
    <xf numFmtId="3" fontId="0" fillId="0" borderId="0" xfId="0" applyNumberFormat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/>
    <xf numFmtId="4" fontId="0" fillId="0" borderId="1" xfId="0" applyNumberFormat="1" applyBorder="1"/>
  </cellXfs>
  <cellStyles count="295">
    <cellStyle name="20% - Accent1 2" xfId="9"/>
    <cellStyle name="20% - Accent1 3" xfId="10"/>
    <cellStyle name="20% - Accent1 4" xfId="11"/>
    <cellStyle name="20% - Accent2 2" xfId="12"/>
    <cellStyle name="20% - Accent2 3" xfId="13"/>
    <cellStyle name="20% - Accent2 4" xfId="14"/>
    <cellStyle name="20% - Accent3 2" xfId="15"/>
    <cellStyle name="20% - Accent3 3" xfId="16"/>
    <cellStyle name="20% - Accent3 4" xfId="17"/>
    <cellStyle name="20% - Accent4 2" xfId="18"/>
    <cellStyle name="20% - Accent4 3" xfId="19"/>
    <cellStyle name="20% - Accent4 4" xfId="20"/>
    <cellStyle name="20% - Accent5 2" xfId="21"/>
    <cellStyle name="20% - Accent5 3" xfId="22"/>
    <cellStyle name="20% - Accent5 4" xfId="23"/>
    <cellStyle name="20% - Accent6 2" xfId="24"/>
    <cellStyle name="20% - Accent6 3" xfId="25"/>
    <cellStyle name="20% - Accent6 4" xfId="26"/>
    <cellStyle name="40% - Accent1 2" xfId="27"/>
    <cellStyle name="40% - Accent1 3" xfId="28"/>
    <cellStyle name="40% - Accent1 4" xfId="29"/>
    <cellStyle name="40% - Accent2 2" xfId="30"/>
    <cellStyle name="40% - Accent2 3" xfId="31"/>
    <cellStyle name="40% - Accent2 4" xfId="32"/>
    <cellStyle name="40% - Accent3 2" xfId="33"/>
    <cellStyle name="40% - Accent3 3" xfId="34"/>
    <cellStyle name="40% - Accent3 4" xfId="35"/>
    <cellStyle name="40% - Accent4 2" xfId="36"/>
    <cellStyle name="40% - Accent4 3" xfId="37"/>
    <cellStyle name="40% - Accent4 4" xfId="38"/>
    <cellStyle name="40% - Accent5 2" xfId="39"/>
    <cellStyle name="40% - Accent5 3" xfId="40"/>
    <cellStyle name="40% - Accent5 4" xfId="41"/>
    <cellStyle name="40% - Accent6 2" xfId="42"/>
    <cellStyle name="40% - Accent6 3" xfId="43"/>
    <cellStyle name="40% - Accent6 4" xfId="44"/>
    <cellStyle name="60% - Accent1 2" xfId="45"/>
    <cellStyle name="60% - Accent1 3" xfId="46"/>
    <cellStyle name="60% - Accent1 4" xfId="47"/>
    <cellStyle name="60% - Accent2 2" xfId="48"/>
    <cellStyle name="60% - Accent2 3" xfId="49"/>
    <cellStyle name="60% - Accent2 4" xfId="50"/>
    <cellStyle name="60% - Accent3 2" xfId="51"/>
    <cellStyle name="60% - Accent3 3" xfId="52"/>
    <cellStyle name="60% - Accent3 4" xfId="53"/>
    <cellStyle name="60% - Accent4 2" xfId="54"/>
    <cellStyle name="60% - Accent4 3" xfId="55"/>
    <cellStyle name="60% - Accent4 4" xfId="56"/>
    <cellStyle name="60% - Accent5 2" xfId="57"/>
    <cellStyle name="60% - Accent5 3" xfId="58"/>
    <cellStyle name="60% - Accent5 4" xfId="59"/>
    <cellStyle name="60% - Accent6 2" xfId="60"/>
    <cellStyle name="60% - Accent6 3" xfId="61"/>
    <cellStyle name="60% - Accent6 4" xfId="62"/>
    <cellStyle name="Accent1 2" xfId="63"/>
    <cellStyle name="Accent1 3" xfId="64"/>
    <cellStyle name="Accent1 4" xfId="65"/>
    <cellStyle name="Accent2 2" xfId="66"/>
    <cellStyle name="Accent2 3" xfId="67"/>
    <cellStyle name="Accent2 4" xfId="68"/>
    <cellStyle name="Accent3 2" xfId="69"/>
    <cellStyle name="Accent3 3" xfId="70"/>
    <cellStyle name="Accent3 4" xfId="71"/>
    <cellStyle name="Accent4 2" xfId="72"/>
    <cellStyle name="Accent4 3" xfId="73"/>
    <cellStyle name="Accent4 4" xfId="74"/>
    <cellStyle name="Accent5 2" xfId="75"/>
    <cellStyle name="Accent5 3" xfId="76"/>
    <cellStyle name="Accent5 4" xfId="77"/>
    <cellStyle name="Accent6 2" xfId="78"/>
    <cellStyle name="Accent6 3" xfId="79"/>
    <cellStyle name="Accent6 4" xfId="80"/>
    <cellStyle name="Bad 2" xfId="81"/>
    <cellStyle name="Bad 3" xfId="82"/>
    <cellStyle name="Bad 4" xfId="83"/>
    <cellStyle name="Calculation 2" xfId="84"/>
    <cellStyle name="Calculation 3" xfId="85"/>
    <cellStyle name="Calculation 4" xfId="86"/>
    <cellStyle name="Check Cell 2" xfId="87"/>
    <cellStyle name="Check Cell 3" xfId="88"/>
    <cellStyle name="Check Cell 4" xfId="89"/>
    <cellStyle name="Comma 10" xfId="90"/>
    <cellStyle name="Comma 11" xfId="91"/>
    <cellStyle name="Comma 12" xfId="92"/>
    <cellStyle name="Comma 13" xfId="93"/>
    <cellStyle name="Comma 14" xfId="94"/>
    <cellStyle name="Comma 15" xfId="95"/>
    <cellStyle name="Comma 16" xfId="96"/>
    <cellStyle name="Comma 17" xfId="97"/>
    <cellStyle name="Comma 18" xfId="98"/>
    <cellStyle name="Comma 19" xfId="291"/>
    <cellStyle name="Comma 2" xfId="2"/>
    <cellStyle name="Comma 2 10" xfId="99"/>
    <cellStyle name="Comma 2 11" xfId="100"/>
    <cellStyle name="Comma 2 12" xfId="101"/>
    <cellStyle name="Comma 2 13" xfId="102"/>
    <cellStyle name="Comma 2 15" xfId="103"/>
    <cellStyle name="Comma 2 2" xfId="104"/>
    <cellStyle name="Comma 2 3" xfId="105"/>
    <cellStyle name="Comma 2 4" xfId="106"/>
    <cellStyle name="Comma 2 5" xfId="107"/>
    <cellStyle name="Comma 2 6" xfId="108"/>
    <cellStyle name="Comma 2 7" xfId="109"/>
    <cellStyle name="Comma 2 8" xfId="110"/>
    <cellStyle name="Comma 2 9" xfId="111"/>
    <cellStyle name="Comma 3" xfId="112"/>
    <cellStyle name="Comma 3 2" xfId="113"/>
    <cellStyle name="Comma 4" xfId="114"/>
    <cellStyle name="Comma 4 2" xfId="115"/>
    <cellStyle name="Comma 5" xfId="116"/>
    <cellStyle name="Comma 6" xfId="117"/>
    <cellStyle name="Comma 6 2" xfId="118"/>
    <cellStyle name="Comma 7" xfId="119"/>
    <cellStyle name="Comma 8" xfId="120"/>
    <cellStyle name="Comma 8 2" xfId="121"/>
    <cellStyle name="Comma 9" xfId="122"/>
    <cellStyle name="Comma 9 2" xfId="123"/>
    <cellStyle name="Explanatory Text 2" xfId="124"/>
    <cellStyle name="Explanatory Text 3" xfId="125"/>
    <cellStyle name="Explanatory Text 4" xfId="126"/>
    <cellStyle name="Good 2" xfId="127"/>
    <cellStyle name="Good 3" xfId="128"/>
    <cellStyle name="Good 4" xfId="129"/>
    <cellStyle name="Heading 1 2" xfId="130"/>
    <cellStyle name="Heading 1 3" xfId="131"/>
    <cellStyle name="Heading 1 4" xfId="132"/>
    <cellStyle name="Heading 2 2" xfId="133"/>
    <cellStyle name="Heading 2 3" xfId="134"/>
    <cellStyle name="Heading 2 4" xfId="135"/>
    <cellStyle name="Heading 3 2" xfId="136"/>
    <cellStyle name="Heading 3 3" xfId="137"/>
    <cellStyle name="Heading 3 4" xfId="138"/>
    <cellStyle name="Heading 4 2" xfId="139"/>
    <cellStyle name="Heading 4 3" xfId="140"/>
    <cellStyle name="Heading 4 4" xfId="141"/>
    <cellStyle name="Input 2" xfId="142"/>
    <cellStyle name="Input 3" xfId="143"/>
    <cellStyle name="Input 4" xfId="144"/>
    <cellStyle name="Linked Cell 2" xfId="145"/>
    <cellStyle name="Linked Cell 3" xfId="146"/>
    <cellStyle name="Linked Cell 4" xfId="147"/>
    <cellStyle name="Neutral 2" xfId="148"/>
    <cellStyle name="Neutral 3" xfId="149"/>
    <cellStyle name="Neutral 4" xfId="150"/>
    <cellStyle name="Normal 10" xfId="151"/>
    <cellStyle name="Normal 11" xfId="152"/>
    <cellStyle name="Normal 12" xfId="153"/>
    <cellStyle name="Normal 13" xfId="154"/>
    <cellStyle name="Normal 14" xfId="155"/>
    <cellStyle name="Normal 15" xfId="156"/>
    <cellStyle name="Normal 157" xfId="292"/>
    <cellStyle name="Normal 16" xfId="157"/>
    <cellStyle name="Normal 17" xfId="158"/>
    <cellStyle name="Normal 18" xfId="159"/>
    <cellStyle name="Normal 19" xfId="160"/>
    <cellStyle name="Normal 2" xfId="3"/>
    <cellStyle name="Normal 2 10" xfId="161"/>
    <cellStyle name="Normal 2 11" xfId="162"/>
    <cellStyle name="Normal 2 12" xfId="163"/>
    <cellStyle name="Normal 2 13" xfId="164"/>
    <cellStyle name="Normal 2 14" xfId="165"/>
    <cellStyle name="Normal 2 2" xfId="166"/>
    <cellStyle name="Normal 2 2 2" xfId="167"/>
    <cellStyle name="Normal 2 2 3" xfId="168"/>
    <cellStyle name="Normal 2 2 4" xfId="169"/>
    <cellStyle name="Normal 2 2 5" xfId="170"/>
    <cellStyle name="Normal 2 2 6" xfId="171"/>
    <cellStyle name="Normal 2 2 7" xfId="172"/>
    <cellStyle name="Normal 2 2 8" xfId="173"/>
    <cellStyle name="Normal 2 2 9" xfId="174"/>
    <cellStyle name="Normal 2 3" xfId="7"/>
    <cellStyle name="Normal 2 3 2" xfId="8"/>
    <cellStyle name="Normal 2 4" xfId="175"/>
    <cellStyle name="Normal 2 5" xfId="176"/>
    <cellStyle name="Normal 2 6" xfId="177"/>
    <cellStyle name="Normal 2 7" xfId="178"/>
    <cellStyle name="Normal 2 8" xfId="179"/>
    <cellStyle name="Normal 2 9" xfId="180"/>
    <cellStyle name="Normal 20" xfId="290"/>
    <cellStyle name="Normal 21" xfId="1"/>
    <cellStyle name="Normal 3" xfId="4"/>
    <cellStyle name="Normal 3 2" xfId="181"/>
    <cellStyle name="Normal 3 5" xfId="182"/>
    <cellStyle name="Normal 37" xfId="293"/>
    <cellStyle name="Normal 4" xfId="5"/>
    <cellStyle name="Normal 4 2" xfId="183"/>
    <cellStyle name="Normal 5" xfId="6"/>
    <cellStyle name="Normal 5 2" xfId="184"/>
    <cellStyle name="Normal 6" xfId="185"/>
    <cellStyle name="Normal 6 2" xfId="186"/>
    <cellStyle name="Normal 7" xfId="187"/>
    <cellStyle name="Normal 7 2" xfId="188"/>
    <cellStyle name="Normal 8" xfId="189"/>
    <cellStyle name="Normal 9" xfId="190"/>
    <cellStyle name="Note 2" xfId="191"/>
    <cellStyle name="Note 3" xfId="192"/>
    <cellStyle name="Note 4" xfId="193"/>
    <cellStyle name="Output 2" xfId="194"/>
    <cellStyle name="Output 3" xfId="195"/>
    <cellStyle name="Output 4" xfId="196"/>
    <cellStyle name="Percent 2" xfId="197"/>
    <cellStyle name="Percent 2 2" xfId="198"/>
    <cellStyle name="Percent 3" xfId="199"/>
    <cellStyle name="Percent 4" xfId="200"/>
    <cellStyle name="Percent 5" xfId="201"/>
    <cellStyle name="Title 2" xfId="202"/>
    <cellStyle name="Title 3" xfId="203"/>
    <cellStyle name="Title 4" xfId="204"/>
    <cellStyle name="Total 2" xfId="205"/>
    <cellStyle name="Total 3" xfId="206"/>
    <cellStyle name="Total 4" xfId="207"/>
    <cellStyle name="Warning Text 2" xfId="208"/>
    <cellStyle name="Warning Text 3" xfId="209"/>
    <cellStyle name="Warning Text 4" xfId="210"/>
    <cellStyle name="เครื่องหมายจุลภาค" xfId="294" builtinId="3"/>
    <cellStyle name="เครื่องหมายจุลภาค 2" xfId="211"/>
    <cellStyle name="เครื่องหมายจุลภาค 2 2" xfId="212"/>
    <cellStyle name="เครื่องหมายจุลภาค 2 3" xfId="213"/>
    <cellStyle name="เครื่องหมายจุลภาค 2 4" xfId="214"/>
    <cellStyle name="เครื่องหมายจุลภาค 2 5" xfId="215"/>
    <cellStyle name="เครื่องหมายจุลภาค 2 6" xfId="216"/>
    <cellStyle name="เครื่องหมายจุลภาค 2 7" xfId="217"/>
    <cellStyle name="เครื่องหมายจุลภาค 2 8" xfId="218"/>
    <cellStyle name="เครื่องหมายจุลภาค 2 9" xfId="219"/>
    <cellStyle name="เครื่องหมายจุลภาค 3" xfId="220"/>
    <cellStyle name="เครื่องหมายจุลภาค 3 2" xfId="221"/>
    <cellStyle name="เครื่องหมายจุลภาค 3 3" xfId="222"/>
    <cellStyle name="เครื่องหมายจุลภาค 3 4" xfId="223"/>
    <cellStyle name="เครื่องหมายจุลภาค 3 5" xfId="224"/>
    <cellStyle name="เครื่องหมายจุลภาค 3 6" xfId="225"/>
    <cellStyle name="เครื่องหมายจุลภาค 3 7" xfId="226"/>
    <cellStyle name="เครื่องหมายจุลภาค 3 8" xfId="227"/>
    <cellStyle name="เครื่องหมายจุลภาค 3 9" xfId="228"/>
    <cellStyle name="เครื่องหมายจุลภาค 4" xfId="229"/>
    <cellStyle name="เครื่องหมายจุลภาค 5" xfId="230"/>
    <cellStyle name="เครื่องหมายจุลภาค 6" xfId="231"/>
    <cellStyle name="เครื่องหมายจุลภาค 6 2" xfId="232"/>
    <cellStyle name="เครื่องหมายจุลภาค 7" xfId="233"/>
    <cellStyle name="เครื่องหมายสกุลเงิน 5" xfId="234"/>
    <cellStyle name="เครื่องหมายสกุลเงิน 6" xfId="235"/>
    <cellStyle name="ปกติ" xfId="0" builtinId="0"/>
    <cellStyle name="ปกติ 10" xfId="236"/>
    <cellStyle name="ปกติ 11" xfId="237"/>
    <cellStyle name="ปกติ 12" xfId="238"/>
    <cellStyle name="ปกติ 13" xfId="239"/>
    <cellStyle name="ปกติ 14" xfId="240"/>
    <cellStyle name="ปกติ 15" xfId="241"/>
    <cellStyle name="ปกติ 16" xfId="242"/>
    <cellStyle name="ปกติ 17" xfId="243"/>
    <cellStyle name="ปกติ 18" xfId="244"/>
    <cellStyle name="ปกติ 19" xfId="245"/>
    <cellStyle name="ปกติ 2" xfId="246"/>
    <cellStyle name="ปกติ 2 2" xfId="247"/>
    <cellStyle name="ปกติ 2 2 2" xfId="248"/>
    <cellStyle name="ปกติ 2 3" xfId="249"/>
    <cellStyle name="ปกติ 2 4" xfId="250"/>
    <cellStyle name="ปกติ 2 5" xfId="251"/>
    <cellStyle name="ปกติ 2 6" xfId="252"/>
    <cellStyle name="ปกติ 2 7" xfId="253"/>
    <cellStyle name="ปกติ 2 8" xfId="254"/>
    <cellStyle name="ปกติ 2 9" xfId="255"/>
    <cellStyle name="ปกติ 2_2552-08-21_การคำนวณเพื่อจ่ายล่วงหน้าOPindiv2552" xfId="256"/>
    <cellStyle name="ปกติ 20" xfId="257"/>
    <cellStyle name="ปกติ 21" xfId="258"/>
    <cellStyle name="ปกติ 22" xfId="259"/>
    <cellStyle name="ปกติ 23" xfId="260"/>
    <cellStyle name="ปกติ 28" xfId="261"/>
    <cellStyle name="ปกติ 29" xfId="262"/>
    <cellStyle name="ปกติ 3" xfId="263"/>
    <cellStyle name="ปกติ 3 2" xfId="264"/>
    <cellStyle name="ปกติ 3 3" xfId="265"/>
    <cellStyle name="ปกติ 3 4" xfId="266"/>
    <cellStyle name="ปกติ 3 5" xfId="267"/>
    <cellStyle name="ปกติ 3 6" xfId="268"/>
    <cellStyle name="ปกติ 3 7" xfId="269"/>
    <cellStyle name="ปกติ 3 8" xfId="270"/>
    <cellStyle name="ปกติ 3 9" xfId="271"/>
    <cellStyle name="ปกติ 30" xfId="272"/>
    <cellStyle name="ปกติ 37" xfId="273"/>
    <cellStyle name="ปกติ 38" xfId="274"/>
    <cellStyle name="ปกติ 39" xfId="275"/>
    <cellStyle name="ปกติ 4" xfId="276"/>
    <cellStyle name="ปกติ 40" xfId="277"/>
    <cellStyle name="ปกติ 41" xfId="278"/>
    <cellStyle name="ปกติ 42" xfId="279"/>
    <cellStyle name="ปกติ 5" xfId="280"/>
    <cellStyle name="ปกติ 6" xfId="281"/>
    <cellStyle name="ปกติ 6 2" xfId="282"/>
    <cellStyle name="ปกติ 7" xfId="283"/>
    <cellStyle name="ปกติ 8" xfId="284"/>
    <cellStyle name="ปกติ 9" xfId="285"/>
    <cellStyle name="เปอร์เซ็นต์ 2" xfId="286"/>
    <cellStyle name="เปอร์เซ็นต์ 3" xfId="287"/>
    <cellStyle name="เปอร์เซ็นต์ 4" xfId="288"/>
    <cellStyle name="ลักษณะ 1" xfId="289"/>
  </cellStyles>
  <dxfs count="0"/>
  <tableStyles count="0" defaultTableStyle="TableStyleMedium2" defaultPivotStyle="PivotStyleLight16"/>
  <colors>
    <mruColors>
      <color rgb="FFFFFFCC"/>
      <color rgb="FF33CCFF"/>
      <color rgb="FFFFCCCC"/>
      <color rgb="FFCCFFFF"/>
      <color rgb="FF66CCFF"/>
      <color rgb="FF6699FF"/>
      <color rgb="FFFFCCFF"/>
      <color rgb="FFCC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3125.575736574072" createdVersion="5" refreshedVersion="5" minRefreshableVersion="3" recordCount="77">
  <cacheSource type="worksheet">
    <worksheetSource ref="B5:H82" sheet="Sheet1"/>
  </cacheSource>
  <cacheFields count="7">
    <cacheField name="จังหวัด" numFmtId="0">
      <sharedItems count="5">
        <s v="ศรีสะเกษ"/>
        <s v="อุบลราชธานี"/>
        <s v="ยโสธร"/>
        <s v="อำนาจเจริญ"/>
        <s v="มุกดาหาร"/>
      </sharedItems>
    </cacheField>
    <cacheField name="รหัส" numFmtId="0">
      <sharedItems/>
    </cacheField>
    <cacheField name="โรงพยาบาล" numFmtId="0">
      <sharedItems/>
    </cacheField>
    <cacheField name="ประชากร _x000a_เม.ย.60" numFmtId="3">
      <sharedItems containsSemiMixedTypes="0" containsString="0" containsNumber="1" containsInteger="1" minValue="301" maxValue="156277"/>
    </cacheField>
    <cacheField name="Point" numFmtId="3">
      <sharedItems containsSemiMixedTypes="0" containsString="0" containsNumber="1" containsInteger="1" minValue="0" maxValue="31522000"/>
    </cacheField>
    <cacheField name="จัดสรร_cockpit" numFmtId="4">
      <sharedItems containsSemiMixedTypes="0" containsString="0" containsNumber="1" minValue="0" maxValue="3857327.85"/>
    </cacheField>
    <cacheField name="บาท/ปชก." numFmtId="4">
      <sharedItems containsSemiMixedTypes="0" containsString="0" containsNumber="1" minValue="0" maxValue="48.9477552185775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7">
  <r>
    <x v="0"/>
    <s v="03398"/>
    <s v="รพ.สต.บ้านพรานเหนือ"/>
    <n v="8954"/>
    <n v="895400"/>
    <n v="109569.54000000001"/>
    <n v="12.236937681483138"/>
  </r>
  <r>
    <x v="0"/>
    <s v="10700"/>
    <s v="รพ.ศรีสะเกษ"/>
    <n v="99305"/>
    <n v="12909650"/>
    <n v="1579745.97"/>
    <n v="15.908020442072402"/>
  </r>
  <r>
    <x v="0"/>
    <s v="10927"/>
    <s v="รพ.ยางชุมน้อย"/>
    <n v="27358"/>
    <n v="5745180"/>
    <n v="703034.16"/>
    <n v="25.69757145990204"/>
  </r>
  <r>
    <x v="0"/>
    <s v="10928"/>
    <s v="รพ.กันทรารมย์"/>
    <n v="72296"/>
    <n v="10844400"/>
    <n v="1327022.5900000001"/>
    <n v="18.355408183025343"/>
  </r>
  <r>
    <x v="0"/>
    <s v="10929"/>
    <s v="รพ.กันทรลักษ์"/>
    <n v="156277"/>
    <n v="29692630"/>
    <n v="3633468.97"/>
    <n v="23.250183776243468"/>
  </r>
  <r>
    <x v="0"/>
    <s v="10930"/>
    <s v="รพ.ขุขันธ์"/>
    <n v="111987"/>
    <n v="27996750"/>
    <n v="3425945.17"/>
    <n v="30.592347058140675"/>
  </r>
  <r>
    <x v="0"/>
    <s v="10931"/>
    <s v="รพ.ไพรบึง"/>
    <n v="36360"/>
    <n v="6181200"/>
    <n v="756389.66"/>
    <n v="20.802795929592961"/>
  </r>
  <r>
    <x v="0"/>
    <s v="10932"/>
    <s v="รพ.ปรางค์กู่"/>
    <n v="49580"/>
    <n v="9420200"/>
    <n v="1152744.1100000001"/>
    <n v="23.250183743444939"/>
  </r>
  <r>
    <x v="0"/>
    <s v="10933"/>
    <s v="รพ.ขุนหาญ"/>
    <n v="72396"/>
    <n v="9411480"/>
    <n v="1151677.05"/>
    <n v="15.908020470744241"/>
  </r>
  <r>
    <x v="0"/>
    <s v="10934"/>
    <s v="รพ.ราษีไศล"/>
    <n v="59800"/>
    <n v="17342000"/>
    <n v="2122129.9300000002"/>
    <n v="35.487122575250837"/>
  </r>
  <r>
    <x v="0"/>
    <s v="10935"/>
    <s v="รพ.อุทุมพรพิสัย"/>
    <n v="75905"/>
    <n v="7590500"/>
    <n v="928844.84"/>
    <n v="12.236938805085304"/>
  </r>
  <r>
    <x v="0"/>
    <s v="10936"/>
    <s v="รพ.บึงบูรพ์"/>
    <n v="7228"/>
    <n v="1951560"/>
    <n v="238811.2"/>
    <n v="33.039734366353073"/>
  </r>
  <r>
    <x v="0"/>
    <s v="10937"/>
    <s v="รพ.ห้วยทับทัน"/>
    <n v="31935"/>
    <n v="3193500"/>
    <n v="390786.64"/>
    <n v="12.236938781900736"/>
  </r>
  <r>
    <x v="0"/>
    <s v="10938"/>
    <s v="รพ.โนนคูณ"/>
    <n v="30101"/>
    <n v="4515150"/>
    <n v="552516.14"/>
    <n v="18.355408125975881"/>
  </r>
  <r>
    <x v="0"/>
    <s v="10939"/>
    <s v="รพ.ศรีรัตนะ"/>
    <n v="40410"/>
    <n v="9698400"/>
    <n v="1186787.27"/>
    <n v="29.368653056174214"/>
  </r>
  <r>
    <x v="0"/>
    <s v="10940"/>
    <s v="รพ.วังหิน"/>
    <n v="36627"/>
    <n v="8057940"/>
    <n v="986045.19"/>
    <n v="26.921265459906625"/>
  </r>
  <r>
    <x v="0"/>
    <s v="10941"/>
    <s v="รพ.น้ำเกลี้ยง"/>
    <n v="36024"/>
    <n v="5403600"/>
    <n v="661235.23"/>
    <n v="18.355408338885187"/>
  </r>
  <r>
    <x v="0"/>
    <s v="10942"/>
    <s v="รพ.ภูสิงห์"/>
    <n v="42568"/>
    <n v="11067680"/>
    <n v="1354345.23"/>
    <n v="31.81604092275888"/>
  </r>
  <r>
    <x v="0"/>
    <s v="10943"/>
    <s v="รพ.เมืองจันทร์"/>
    <n v="12902"/>
    <n v="4644720"/>
    <n v="568371.54"/>
    <n v="44.052979383041389"/>
  </r>
  <r>
    <x v="0"/>
    <s v="23125"/>
    <s v="รพ.เบญจลักษ์ฯ"/>
    <n v="28374"/>
    <n v="4539840"/>
    <n v="555537.43999999994"/>
    <n v="19.579101994783954"/>
  </r>
  <r>
    <x v="0"/>
    <s v="28014"/>
    <s v="รพ.พยุห์"/>
    <n v="26318"/>
    <n v="3947700"/>
    <n v="483077.63"/>
    <n v="18.3554080857208"/>
  </r>
  <r>
    <x v="0"/>
    <s v="28015"/>
    <s v="รพ.โพธิ์ศรีสุวรรณ"/>
    <n v="16897"/>
    <n v="5069100"/>
    <n v="620302.67000000004"/>
    <n v="36.710816713025984"/>
  </r>
  <r>
    <x v="0"/>
    <s v="28016"/>
    <s v="รพ.ศิลาลาด"/>
    <n v="14783"/>
    <n v="2217450"/>
    <n v="271348"/>
    <n v="18.355408239193668"/>
  </r>
  <r>
    <x v="1"/>
    <s v="10669"/>
    <s v="รพ.สรรพสิทธิประสงค์"/>
    <n v="43857"/>
    <n v="0"/>
    <n v="0"/>
    <n v="0"/>
  </r>
  <r>
    <x v="1"/>
    <s v="10944"/>
    <s v="รพ.ศรีเมืองใหม่"/>
    <n v="53711"/>
    <n v="5371100"/>
    <n v="657258.22"/>
    <n v="12.236938802107575"/>
  </r>
  <r>
    <x v="1"/>
    <s v="10945"/>
    <s v="รพ.โขงเจียม"/>
    <n v="28805"/>
    <n v="6913200"/>
    <n v="845964.05"/>
    <n v="29.368653011629927"/>
  </r>
  <r>
    <x v="1"/>
    <s v="10946"/>
    <s v="รพ.เขื่องใน"/>
    <n v="78805"/>
    <n v="31522000"/>
    <n v="3857327.85"/>
    <n v="48.947755218577505"/>
  </r>
  <r>
    <x v="1"/>
    <s v="10947"/>
    <s v="รพ.เขมราฐ"/>
    <n v="61370"/>
    <n v="11046600"/>
    <n v="1351765.68"/>
    <n v="22.026489815870946"/>
  </r>
  <r>
    <x v="1"/>
    <s v="10948"/>
    <s v="รพ.นาจะหลวย"/>
    <n v="45714"/>
    <n v="8685660"/>
    <n v="1062858.8999999999"/>
    <n v="23.250183751148441"/>
  </r>
  <r>
    <x v="1"/>
    <s v="10949"/>
    <s v="รพ.น้ำยืน"/>
    <n v="57128"/>
    <n v="10283040"/>
    <n v="1258329.31"/>
    <n v="22.026489812351212"/>
  </r>
  <r>
    <x v="1"/>
    <s v="10950"/>
    <s v="รพ.บุณฑริก"/>
    <n v="73560"/>
    <n v="19861200"/>
    <n v="2430402.89"/>
    <n v="33.03973477433388"/>
  </r>
  <r>
    <x v="1"/>
    <s v="10951"/>
    <s v="รพ.ตระการพืชผล"/>
    <n v="91814"/>
    <n v="22035360"/>
    <n v="2696453.52"/>
    <n v="29.368653146578954"/>
  </r>
  <r>
    <x v="1"/>
    <s v="10952"/>
    <s v="รพ.กุดข้าวปุ้น"/>
    <n v="31682"/>
    <n v="7920500"/>
    <n v="969226.74"/>
    <n v="30.592347074048355"/>
  </r>
  <r>
    <x v="1"/>
    <s v="10953"/>
    <s v="รพ.ม่วงสามสิบ"/>
    <n v="62934"/>
    <n v="10698780"/>
    <n v="1309203.1599999999"/>
    <n v="20.802795944958209"/>
  </r>
  <r>
    <x v="1"/>
    <s v="10954"/>
    <s v="รพ.วารินชำราบ"/>
    <n v="107746"/>
    <n v="10774600"/>
    <n v="1318481.21"/>
    <n v="12.23693881907449"/>
  </r>
  <r>
    <x v="1"/>
    <s v="10956"/>
    <s v="รพ.พิบูลมังสาหาร"/>
    <n v="97152"/>
    <n v="11658240"/>
    <n v="1426611.7"/>
    <n v="14.684326622200263"/>
  </r>
  <r>
    <x v="1"/>
    <s v="10957"/>
    <s v="รพ.ตาลสุม"/>
    <n v="24542"/>
    <n v="2699620"/>
    <n v="330350.84999999998"/>
    <n v="13.460632792763425"/>
  </r>
  <r>
    <x v="1"/>
    <s v="10958"/>
    <s v="รพ.โพธิ์ไทร"/>
    <n v="37102"/>
    <n v="9275500"/>
    <n v="1135037.26"/>
    <n v="30.592347043286075"/>
  </r>
  <r>
    <x v="1"/>
    <s v="10959"/>
    <s v="รพ.สำโรง"/>
    <n v="41361"/>
    <n v="10340250"/>
    <n v="1265330.07"/>
    <n v="30.592347138608837"/>
  </r>
  <r>
    <x v="1"/>
    <s v="10960"/>
    <s v="รพ.ดอนมดแดง"/>
    <n v="20602"/>
    <n v="2884280"/>
    <n v="352947.58"/>
    <n v="17.13171439666052"/>
  </r>
  <r>
    <x v="1"/>
    <s v="10961"/>
    <s v="รพ.สิรินธร"/>
    <n v="42088"/>
    <n v="5471440"/>
    <n v="669536.77"/>
    <n v="15.908020575936135"/>
  </r>
  <r>
    <x v="1"/>
    <s v="10962"/>
    <s v="รพ.ทุ่งศรีอุดม"/>
    <n v="22878"/>
    <n v="4118040"/>
    <n v="503922.04"/>
    <n v="22.026490077804002"/>
  </r>
  <r>
    <x v="1"/>
    <s v="11443"/>
    <s v="รพร.เดชอุดม"/>
    <n v="134088"/>
    <n v="16090560"/>
    <n v="1968991.98"/>
    <n v="14.684326561660999"/>
  </r>
  <r>
    <x v="1"/>
    <s v="21984"/>
    <s v="รพ.๕๐พรรษาฯ"/>
    <n v="101030"/>
    <n v="19195700"/>
    <n v="2348966.06"/>
    <n v="23.250183707809562"/>
  </r>
  <r>
    <x v="1"/>
    <s v="24032"/>
    <s v="รพ.นาตาล"/>
    <n v="26372"/>
    <n v="5274400"/>
    <n v="645425.1"/>
    <n v="24.473877597451843"/>
  </r>
  <r>
    <x v="1"/>
    <s v="24821"/>
    <s v="รพ.นาเยีย"/>
    <n v="20470"/>
    <n v="2047000"/>
    <n v="250490.14"/>
    <n v="12.236938935026869"/>
  </r>
  <r>
    <x v="1"/>
    <s v="27967"/>
    <s v="รพ.สว่างวีระวงศ์"/>
    <n v="23127"/>
    <n v="4394130"/>
    <n v="537707"/>
    <n v="23.250183767890345"/>
  </r>
  <r>
    <x v="1"/>
    <s v="27968"/>
    <s v="รพ.น้ำขุ่น"/>
    <n v="24652"/>
    <n v="4930400"/>
    <n v="603330.03"/>
    <n v="24.473877575855916"/>
  </r>
  <r>
    <x v="1"/>
    <s v="27976"/>
    <s v="รพ.เหล่าเสือโก้ก"/>
    <n v="20976"/>
    <n v="5453760"/>
    <n v="667373.27"/>
    <n v="31.816040713196035"/>
  </r>
  <r>
    <x v="1"/>
    <s v="11495"/>
    <s v="รพ.กองบิน21"/>
    <n v="301"/>
    <n v="0"/>
    <n v="0"/>
    <n v="0"/>
  </r>
  <r>
    <x v="1"/>
    <s v="11496"/>
    <s v="รพ.ค่ายสรรพสิทธิประสงค์"/>
    <n v="10410"/>
    <n v="0"/>
    <n v="0"/>
    <n v="0"/>
  </r>
  <r>
    <x v="1"/>
    <s v="15078"/>
    <s v="ศูนย์ฯแพทย์ศาสตร์ม.อุบล"/>
    <n v="14338"/>
    <n v="0"/>
    <n v="0"/>
    <n v="0"/>
  </r>
  <r>
    <x v="1"/>
    <s v="11918"/>
    <s v="รพ.เอกชนร่มเกล้า"/>
    <n v="6761"/>
    <n v="0"/>
    <n v="0"/>
    <n v="0"/>
  </r>
  <r>
    <x v="2"/>
    <s v="10701"/>
    <s v="รพ.ยโสธร"/>
    <n v="93614"/>
    <n v="7489120"/>
    <n v="916439.03"/>
    <n v="9.7895510286922907"/>
  </r>
  <r>
    <x v="2"/>
    <s v="10963"/>
    <s v="รพ.ทรายมูล"/>
    <n v="22406"/>
    <n v="4033080"/>
    <n v="493525.53"/>
    <n v="22.026489779523342"/>
  </r>
  <r>
    <x v="2"/>
    <s v="10964"/>
    <s v="รพ.กุดชุม"/>
    <n v="48162"/>
    <n v="7224300"/>
    <n v="884033.17"/>
    <n v="18.3554082056393"/>
  </r>
  <r>
    <x v="2"/>
    <s v="10965"/>
    <s v="รพ.คำเขื่อนแก้ว"/>
    <n v="48023"/>
    <n v="6242990"/>
    <n v="763950.87"/>
    <n v="15.908020531828498"/>
  </r>
  <r>
    <x v="2"/>
    <s v="10966"/>
    <s v="รพ.ป่าติ้ว"/>
    <n v="26110"/>
    <n v="3394300"/>
    <n v="415358.41"/>
    <n v="15.908020298736115"/>
  </r>
  <r>
    <x v="2"/>
    <s v="10967"/>
    <s v="รพ.มหาชนะชัย"/>
    <n v="41617"/>
    <n v="9155740"/>
    <n v="1120382.3"/>
    <n v="26.921265348295169"/>
  </r>
  <r>
    <x v="2"/>
    <s v="10968"/>
    <s v="รพ.ค้อวัง"/>
    <n v="18228"/>
    <n v="3281040"/>
    <n v="401498.86"/>
    <n v="22.026490015360981"/>
  </r>
  <r>
    <x v="2"/>
    <s v="10969"/>
    <s v="รพ.ไทยเจริญ"/>
    <n v="22284"/>
    <n v="4011120"/>
    <n v="490838.3"/>
    <n v="22.026489858194221"/>
  </r>
  <r>
    <x v="2"/>
    <s v="11444"/>
    <s v="รพร.เลิงนกทา"/>
    <n v="72365"/>
    <n v="8683800"/>
    <n v="1062631.29"/>
    <n v="14.684326539072757"/>
  </r>
  <r>
    <x v="2"/>
    <s v="11921"/>
    <s v="รพ.นายแพทย์หาญ"/>
    <n v="2459"/>
    <n v="270490"/>
    <n v="33099.699999999997"/>
    <n v="13.46063440422936"/>
  </r>
  <r>
    <x v="3"/>
    <s v="10703"/>
    <s v="รพ.อำนาจเจริญ"/>
    <n v="99722"/>
    <n v="9972200"/>
    <n v="1220292.01"/>
    <n v="12.236938789835744"/>
  </r>
  <r>
    <x v="3"/>
    <s v="10985"/>
    <s v="รพ.ชานุมาน"/>
    <n v="31444"/>
    <n v="4716600"/>
    <n v="577167.46"/>
    <n v="18.355408344994274"/>
  </r>
  <r>
    <x v="3"/>
    <s v="10986"/>
    <s v="รพ.ปทุมราชวงศา"/>
    <n v="38309"/>
    <n v="6512530"/>
    <n v="796934.31"/>
    <n v="20.802795948732676"/>
  </r>
  <r>
    <x v="3"/>
    <s v="10987"/>
    <s v="รพ.พนา"/>
    <n v="20373"/>
    <n v="5093250"/>
    <n v="623257.89"/>
    <n v="30.592347224267414"/>
  </r>
  <r>
    <x v="3"/>
    <s v="10988"/>
    <s v="รพ.เสนางคนิคม"/>
    <n v="30075"/>
    <n v="4812000"/>
    <n v="588841.5"/>
    <n v="19.579102244389027"/>
  </r>
  <r>
    <x v="3"/>
    <s v="10989"/>
    <s v="รพ.หัวตะพาน"/>
    <n v="36823"/>
    <n v="7732830"/>
    <n v="946261.68"/>
    <n v="25.697571626429134"/>
  </r>
  <r>
    <x v="3"/>
    <s v="10990"/>
    <s v="รพ.ลืออำนาจ"/>
    <n v="27605"/>
    <n v="4692850"/>
    <n v="574261.18000000005"/>
    <n v="20.80279587031335"/>
  </r>
  <r>
    <x v="4"/>
    <s v="10712"/>
    <s v="รพ.มุกดาหาร"/>
    <n v="104426"/>
    <n v="16708160"/>
    <n v="2044567.32"/>
    <n v="19.579102139313964"/>
  </r>
  <r>
    <x v="4"/>
    <s v="11113"/>
    <s v="รพ.นิคมคำสร้อย"/>
    <n v="35184"/>
    <n v="4222080"/>
    <n v="516653.35"/>
    <n v="14.684326682582991"/>
  </r>
  <r>
    <x v="4"/>
    <s v="11114"/>
    <s v="รพ.ดอนตาล"/>
    <n v="33679"/>
    <n v="6735800"/>
    <n v="824255.72"/>
    <n v="24.4738774904243"/>
  </r>
  <r>
    <x v="4"/>
    <s v="11115"/>
    <s v="รพ.ดงหลวง"/>
    <n v="31398"/>
    <n v="8477460"/>
    <n v="1037381.59"/>
    <n v="33.039734696477481"/>
  </r>
  <r>
    <x v="4"/>
    <s v="11116"/>
    <s v="รพ.คำชะอี"/>
    <n v="33468"/>
    <n v="7028280"/>
    <n v="860046.32"/>
    <n v="25.697571411497549"/>
  </r>
  <r>
    <x v="4"/>
    <s v="11117"/>
    <s v="รพ.หว้านใหญ่"/>
    <n v="14328"/>
    <n v="4728240"/>
    <n v="578591.84"/>
    <n v="40.381898380792848"/>
  </r>
  <r>
    <x v="4"/>
    <s v="11118"/>
    <s v="รพ.หนองสูง"/>
    <n v="14111"/>
    <n v="2539980"/>
    <n v="310815.8"/>
    <n v="22.0264899723619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ค่า" updatedVersion="5" minRefreshableVersion="3" useAutoFormatting="1" itemPrintTitles="1" createdVersion="5" indent="0" outline="1" outlineData="1" multipleFieldFilters="0">
  <location ref="J5:N11" firstHeaderRow="0" firstDataRow="1" firstDataCol="1"/>
  <pivotFields count="7">
    <pivotField axis="axisRow" showAll="0">
      <items count="6">
        <item x="4"/>
        <item x="2"/>
        <item x="0"/>
        <item x="3"/>
        <item x="1"/>
        <item t="default"/>
      </items>
    </pivotField>
    <pivotField showAll="0"/>
    <pivotField showAll="0"/>
    <pivotField dataField="1" numFmtId="3" showAll="0"/>
    <pivotField dataField="1" numFmtId="3" showAll="0"/>
    <pivotField dataField="1" numFmtId="4" showAll="0"/>
    <pivotField dataField="1" numFmtId="4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ผลรวม ของ ประชากร _x000a_เม.ย.60" fld="3" baseField="0" baseItem="0"/>
    <dataField name="ผลรวม ของ Point" fld="4" baseField="0" baseItem="0"/>
    <dataField name="ผลรวม ของ จัดสรร_cockpit" fld="5" baseField="0" baseItem="0"/>
    <dataField name="ค่าเฉลี่ย ของ บาท/ปชก." fld="6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AK82"/>
  <sheetViews>
    <sheetView tabSelected="1" topLeftCell="AB1" workbookViewId="0">
      <selection activeCell="AI17" sqref="AI17"/>
    </sheetView>
  </sheetViews>
  <sheetFormatPr defaultRowHeight="14"/>
  <cols>
    <col min="1" max="1" width="7.25" customWidth="1"/>
    <col min="4" max="4" width="13.08203125" customWidth="1"/>
    <col min="5" max="5" width="8.6640625" style="40"/>
    <col min="8" max="8" width="8.6640625" style="40"/>
    <col min="11" max="11" width="8.6640625" style="40"/>
    <col min="14" max="14" width="8.6640625" style="40"/>
    <col min="17" max="17" width="8.6640625" style="40"/>
    <col min="20" max="20" width="8.6640625" style="40"/>
    <col min="23" max="23" width="8.6640625" style="40"/>
    <col min="26" max="26" width="8.6640625" style="40"/>
    <col min="29" max="29" width="8.6640625" style="40"/>
    <col min="33" max="33" width="8.9140625" style="72" bestFit="1" customWidth="1"/>
    <col min="34" max="34" width="10.9140625" style="72" bestFit="1" customWidth="1"/>
    <col min="35" max="35" width="12.5" style="87" bestFit="1" customWidth="1"/>
    <col min="36" max="36" width="8.75" style="87" bestFit="1" customWidth="1"/>
  </cols>
  <sheetData>
    <row r="3" spans="1:36">
      <c r="A3" s="94" t="s">
        <v>2</v>
      </c>
      <c r="B3" s="94" t="s">
        <v>3</v>
      </c>
      <c r="C3" s="94" t="s">
        <v>4</v>
      </c>
      <c r="D3" s="94" t="s">
        <v>5</v>
      </c>
      <c r="E3" s="94" t="s">
        <v>164</v>
      </c>
      <c r="F3" s="94"/>
      <c r="G3" s="94"/>
      <c r="H3" s="94" t="s">
        <v>165</v>
      </c>
      <c r="I3" s="94"/>
      <c r="J3" s="94"/>
      <c r="K3" s="94" t="s">
        <v>194</v>
      </c>
      <c r="L3" s="94"/>
      <c r="M3" s="94"/>
      <c r="N3" s="94" t="s">
        <v>166</v>
      </c>
      <c r="O3" s="94"/>
      <c r="P3" s="94"/>
      <c r="Q3" s="94" t="s">
        <v>167</v>
      </c>
      <c r="R3" s="94"/>
      <c r="S3" s="94"/>
      <c r="T3" s="94" t="s">
        <v>168</v>
      </c>
      <c r="U3" s="94"/>
      <c r="V3" s="94"/>
      <c r="W3" s="94" t="s">
        <v>170</v>
      </c>
      <c r="X3" s="94"/>
      <c r="Y3" s="94"/>
      <c r="Z3" s="94" t="s">
        <v>193</v>
      </c>
      <c r="AA3" s="94"/>
      <c r="AB3" s="94"/>
      <c r="AC3" s="94" t="s">
        <v>169</v>
      </c>
      <c r="AD3" s="94"/>
      <c r="AE3" s="94"/>
      <c r="AF3" s="94" t="s">
        <v>294</v>
      </c>
      <c r="AG3" s="95" t="s">
        <v>273</v>
      </c>
      <c r="AH3" s="95" t="s">
        <v>192</v>
      </c>
      <c r="AI3" s="96" t="s">
        <v>271</v>
      </c>
      <c r="AJ3" s="96" t="s">
        <v>0</v>
      </c>
    </row>
    <row r="4" spans="1:36">
      <c r="A4" s="94"/>
      <c r="B4" s="94"/>
      <c r="C4" s="94"/>
      <c r="D4" s="94"/>
      <c r="E4" s="97" t="s">
        <v>171</v>
      </c>
      <c r="F4" s="94" t="s">
        <v>6</v>
      </c>
      <c r="G4" s="98">
        <v>50</v>
      </c>
      <c r="H4" s="97" t="s">
        <v>171</v>
      </c>
      <c r="I4" s="94" t="s">
        <v>6</v>
      </c>
      <c r="J4" s="98">
        <v>50</v>
      </c>
      <c r="K4" s="97" t="s">
        <v>171</v>
      </c>
      <c r="L4" s="94" t="s">
        <v>6</v>
      </c>
      <c r="M4" s="98">
        <v>50</v>
      </c>
      <c r="N4" s="97" t="s">
        <v>171</v>
      </c>
      <c r="O4" s="94" t="s">
        <v>6</v>
      </c>
      <c r="P4" s="98">
        <v>50</v>
      </c>
      <c r="Q4" s="97" t="s">
        <v>171</v>
      </c>
      <c r="R4" s="94" t="s">
        <v>6</v>
      </c>
      <c r="S4" s="98">
        <v>50</v>
      </c>
      <c r="T4" s="97" t="s">
        <v>171</v>
      </c>
      <c r="U4" s="94" t="s">
        <v>6</v>
      </c>
      <c r="V4" s="98">
        <v>50</v>
      </c>
      <c r="W4" s="97" t="s">
        <v>171</v>
      </c>
      <c r="X4" s="94" t="s">
        <v>6</v>
      </c>
      <c r="Y4" s="98">
        <v>50</v>
      </c>
      <c r="Z4" s="97" t="s">
        <v>171</v>
      </c>
      <c r="AA4" s="94" t="s">
        <v>6</v>
      </c>
      <c r="AB4" s="98">
        <v>100</v>
      </c>
      <c r="AC4" s="97" t="s">
        <v>171</v>
      </c>
      <c r="AD4" s="94" t="s">
        <v>6</v>
      </c>
      <c r="AE4" s="98">
        <v>50</v>
      </c>
      <c r="AF4" s="94"/>
      <c r="AG4" s="95"/>
      <c r="AH4" s="95"/>
      <c r="AI4" s="96"/>
      <c r="AJ4" s="96"/>
    </row>
    <row r="5" spans="1:36">
      <c r="A5" s="94"/>
      <c r="B5" s="94"/>
      <c r="C5" s="94"/>
      <c r="D5" s="94"/>
      <c r="E5" s="97"/>
      <c r="F5" s="94"/>
      <c r="G5" s="98" t="s">
        <v>7</v>
      </c>
      <c r="H5" s="97"/>
      <c r="I5" s="94"/>
      <c r="J5" s="98" t="s">
        <v>7</v>
      </c>
      <c r="K5" s="97"/>
      <c r="L5" s="94"/>
      <c r="M5" s="98" t="s">
        <v>7</v>
      </c>
      <c r="N5" s="97"/>
      <c r="O5" s="94"/>
      <c r="P5" s="98" t="s">
        <v>7</v>
      </c>
      <c r="Q5" s="97"/>
      <c r="R5" s="94"/>
      <c r="S5" s="98" t="s">
        <v>7</v>
      </c>
      <c r="T5" s="97"/>
      <c r="U5" s="94"/>
      <c r="V5" s="98" t="s">
        <v>7</v>
      </c>
      <c r="W5" s="97"/>
      <c r="X5" s="94"/>
      <c r="Y5" s="98" t="s">
        <v>7</v>
      </c>
      <c r="Z5" s="97"/>
      <c r="AA5" s="94"/>
      <c r="AB5" s="98" t="s">
        <v>7</v>
      </c>
      <c r="AC5" s="97"/>
      <c r="AD5" s="94"/>
      <c r="AE5" s="98" t="s">
        <v>7</v>
      </c>
      <c r="AF5" s="94"/>
      <c r="AG5" s="99">
        <v>3445974</v>
      </c>
      <c r="AH5" s="99">
        <v>599039630</v>
      </c>
      <c r="AI5" s="100">
        <v>73304113</v>
      </c>
      <c r="AJ5" s="100">
        <v>21.272392943185295</v>
      </c>
    </row>
    <row r="6" spans="1:36">
      <c r="A6" s="101">
        <v>1</v>
      </c>
      <c r="B6" s="101" t="s">
        <v>8</v>
      </c>
      <c r="C6" s="101" t="s">
        <v>163</v>
      </c>
      <c r="D6" s="101" t="s">
        <v>185</v>
      </c>
      <c r="E6" s="81">
        <v>43.503184713375795</v>
      </c>
      <c r="F6" s="101">
        <v>0</v>
      </c>
      <c r="G6" s="101">
        <v>0</v>
      </c>
      <c r="H6" s="81">
        <v>43.08803301237964</v>
      </c>
      <c r="I6" s="101">
        <v>0</v>
      </c>
      <c r="J6" s="101">
        <v>0</v>
      </c>
      <c r="K6" s="81">
        <v>18</v>
      </c>
      <c r="L6" s="101">
        <v>0</v>
      </c>
      <c r="M6" s="101">
        <v>0</v>
      </c>
      <c r="N6" s="81">
        <v>21.402214022140221</v>
      </c>
      <c r="O6" s="101">
        <v>0</v>
      </c>
      <c r="P6" s="101">
        <v>0</v>
      </c>
      <c r="Q6" s="81">
        <v>11.764705882352942</v>
      </c>
      <c r="R6" s="101">
        <v>5</v>
      </c>
      <c r="S6" s="101">
        <v>50</v>
      </c>
      <c r="T6" s="81">
        <v>0</v>
      </c>
      <c r="U6" s="101">
        <v>0</v>
      </c>
      <c r="V6" s="101">
        <v>0</v>
      </c>
      <c r="W6" s="81">
        <v>61.689470553242117</v>
      </c>
      <c r="X6" s="101">
        <v>0</v>
      </c>
      <c r="Y6" s="101">
        <v>0</v>
      </c>
      <c r="Z6" s="81">
        <v>22.872340425531913</v>
      </c>
      <c r="AA6" s="101">
        <v>0</v>
      </c>
      <c r="AB6" s="101">
        <v>0</v>
      </c>
      <c r="AC6" s="81">
        <v>51.847437425506556</v>
      </c>
      <c r="AD6" s="101">
        <v>5</v>
      </c>
      <c r="AE6" s="101">
        <v>50</v>
      </c>
      <c r="AF6" s="101">
        <v>100</v>
      </c>
      <c r="AG6" s="80">
        <v>8954</v>
      </c>
      <c r="AH6" s="80">
        <v>895400</v>
      </c>
      <c r="AI6" s="102">
        <v>109569.54000000001</v>
      </c>
      <c r="AJ6" s="102">
        <v>12.236937681483138</v>
      </c>
    </row>
    <row r="7" spans="1:36">
      <c r="A7" s="101">
        <v>2</v>
      </c>
      <c r="B7" s="101" t="s">
        <v>8</v>
      </c>
      <c r="C7" s="101" t="s">
        <v>9</v>
      </c>
      <c r="D7" s="101" t="s">
        <v>10</v>
      </c>
      <c r="E7" s="81">
        <v>26.923076923076923</v>
      </c>
      <c r="F7" s="101">
        <v>0</v>
      </c>
      <c r="G7" s="101">
        <v>0</v>
      </c>
      <c r="H7" s="81">
        <v>26.912000970020308</v>
      </c>
      <c r="I7" s="101">
        <v>0</v>
      </c>
      <c r="J7" s="101">
        <v>0</v>
      </c>
      <c r="K7" s="81">
        <v>44.281524926686217</v>
      </c>
      <c r="L7" s="101">
        <v>0</v>
      </c>
      <c r="M7" s="101">
        <v>0</v>
      </c>
      <c r="N7" s="81">
        <v>17.11834665626828</v>
      </c>
      <c r="O7" s="101">
        <v>3</v>
      </c>
      <c r="P7" s="101">
        <v>30</v>
      </c>
      <c r="Q7" s="81">
        <v>15.223944875107666</v>
      </c>
      <c r="R7" s="101">
        <v>5</v>
      </c>
      <c r="S7" s="101">
        <v>50</v>
      </c>
      <c r="T7" s="81">
        <v>-148.4</v>
      </c>
      <c r="U7" s="101">
        <v>5</v>
      </c>
      <c r="V7" s="101">
        <v>50</v>
      </c>
      <c r="W7" s="81">
        <v>37.035086297706833</v>
      </c>
      <c r="X7" s="101">
        <v>0</v>
      </c>
      <c r="Y7" s="101">
        <v>0</v>
      </c>
      <c r="Z7" s="81">
        <v>20.008319467554077</v>
      </c>
      <c r="AA7" s="101">
        <v>0</v>
      </c>
      <c r="AB7" s="101">
        <v>0</v>
      </c>
      <c r="AC7" s="81">
        <v>38.836495852744008</v>
      </c>
      <c r="AD7" s="101">
        <v>0</v>
      </c>
      <c r="AE7" s="101">
        <v>0</v>
      </c>
      <c r="AF7" s="101">
        <v>130</v>
      </c>
      <c r="AG7" s="80">
        <v>99305</v>
      </c>
      <c r="AH7" s="80">
        <v>12909650</v>
      </c>
      <c r="AI7" s="102">
        <v>1579745.97</v>
      </c>
      <c r="AJ7" s="102">
        <v>15.908020442072402</v>
      </c>
    </row>
    <row r="8" spans="1:36">
      <c r="A8" s="101">
        <v>3</v>
      </c>
      <c r="B8" s="101" t="s">
        <v>8</v>
      </c>
      <c r="C8" s="101" t="s">
        <v>11</v>
      </c>
      <c r="D8" s="101" t="s">
        <v>12</v>
      </c>
      <c r="E8" s="81">
        <v>52.674123507848485</v>
      </c>
      <c r="F8" s="101">
        <v>0</v>
      </c>
      <c r="G8" s="101">
        <v>0</v>
      </c>
      <c r="H8" s="81">
        <v>55.457288523566746</v>
      </c>
      <c r="I8" s="101">
        <v>0</v>
      </c>
      <c r="J8" s="101">
        <v>0</v>
      </c>
      <c r="K8" s="81">
        <v>61.165048543689323</v>
      </c>
      <c r="L8" s="101">
        <v>1</v>
      </c>
      <c r="M8" s="101">
        <v>10</v>
      </c>
      <c r="N8" s="81">
        <v>12.354463130659767</v>
      </c>
      <c r="O8" s="101">
        <v>5</v>
      </c>
      <c r="P8" s="101">
        <v>50</v>
      </c>
      <c r="Q8" s="81">
        <v>10.779477059694129</v>
      </c>
      <c r="R8" s="101">
        <v>5</v>
      </c>
      <c r="S8" s="101">
        <v>50</v>
      </c>
      <c r="T8" s="81">
        <v>-355.06</v>
      </c>
      <c r="U8" s="101">
        <v>5</v>
      </c>
      <c r="V8" s="101">
        <v>50</v>
      </c>
      <c r="W8" s="81">
        <v>59.39077458659704</v>
      </c>
      <c r="X8" s="101">
        <v>0</v>
      </c>
      <c r="Y8" s="101">
        <v>0</v>
      </c>
      <c r="Z8" s="81">
        <v>17.945109078114005</v>
      </c>
      <c r="AA8" s="101">
        <v>0</v>
      </c>
      <c r="AB8" s="101">
        <v>0</v>
      </c>
      <c r="AC8" s="81">
        <v>57.561436672967865</v>
      </c>
      <c r="AD8" s="101">
        <v>5</v>
      </c>
      <c r="AE8" s="101">
        <v>50</v>
      </c>
      <c r="AF8" s="101">
        <v>210</v>
      </c>
      <c r="AG8" s="80">
        <v>27358</v>
      </c>
      <c r="AH8" s="80">
        <v>5745180</v>
      </c>
      <c r="AI8" s="102">
        <v>703034.16</v>
      </c>
      <c r="AJ8" s="102">
        <v>25.69757145990204</v>
      </c>
    </row>
    <row r="9" spans="1:36">
      <c r="A9" s="101">
        <v>4</v>
      </c>
      <c r="B9" s="101" t="s">
        <v>8</v>
      </c>
      <c r="C9" s="101" t="s">
        <v>13</v>
      </c>
      <c r="D9" s="101" t="s">
        <v>14</v>
      </c>
      <c r="E9" s="81">
        <v>46.26063767206557</v>
      </c>
      <c r="F9" s="101">
        <v>0</v>
      </c>
      <c r="G9" s="101">
        <v>0</v>
      </c>
      <c r="H9" s="81">
        <v>45.366215159125531</v>
      </c>
      <c r="I9" s="101">
        <v>0</v>
      </c>
      <c r="J9" s="101">
        <v>0</v>
      </c>
      <c r="K9" s="81">
        <v>59.866220735785951</v>
      </c>
      <c r="L9" s="101">
        <v>0</v>
      </c>
      <c r="M9" s="101">
        <v>0</v>
      </c>
      <c r="N9" s="81">
        <v>11.12626656274357</v>
      </c>
      <c r="O9" s="101">
        <v>5</v>
      </c>
      <c r="P9" s="101">
        <v>50</v>
      </c>
      <c r="Q9" s="81">
        <v>7.8262217171195374</v>
      </c>
      <c r="R9" s="101">
        <v>5</v>
      </c>
      <c r="S9" s="101">
        <v>50</v>
      </c>
      <c r="T9" s="81">
        <v>-397.69</v>
      </c>
      <c r="U9" s="101">
        <v>5</v>
      </c>
      <c r="V9" s="101">
        <v>50</v>
      </c>
      <c r="W9" s="81">
        <v>61.828399122807021</v>
      </c>
      <c r="X9" s="101">
        <v>0</v>
      </c>
      <c r="Y9" s="101">
        <v>0</v>
      </c>
      <c r="Z9" s="81">
        <v>14.714779602420052</v>
      </c>
      <c r="AA9" s="101">
        <v>0</v>
      </c>
      <c r="AB9" s="101">
        <v>0</v>
      </c>
      <c r="AC9" s="81">
        <v>35.70987272951934</v>
      </c>
      <c r="AD9" s="101">
        <v>0</v>
      </c>
      <c r="AE9" s="101">
        <v>0</v>
      </c>
      <c r="AF9" s="101">
        <v>150</v>
      </c>
      <c r="AG9" s="80">
        <v>72296</v>
      </c>
      <c r="AH9" s="80">
        <v>10844400</v>
      </c>
      <c r="AI9" s="102">
        <v>1327022.5900000001</v>
      </c>
      <c r="AJ9" s="102">
        <v>18.355408183025343</v>
      </c>
    </row>
    <row r="10" spans="1:36">
      <c r="A10" s="101">
        <v>5</v>
      </c>
      <c r="B10" s="101" t="s">
        <v>8</v>
      </c>
      <c r="C10" s="101" t="s">
        <v>15</v>
      </c>
      <c r="D10" s="101" t="s">
        <v>16</v>
      </c>
      <c r="E10" s="81">
        <v>50.342262424475258</v>
      </c>
      <c r="F10" s="101">
        <v>0</v>
      </c>
      <c r="G10" s="101">
        <v>0</v>
      </c>
      <c r="H10" s="81">
        <v>49.748038859161518</v>
      </c>
      <c r="I10" s="101">
        <v>0</v>
      </c>
      <c r="J10" s="101">
        <v>0</v>
      </c>
      <c r="K10" s="81">
        <v>84.083044982698965</v>
      </c>
      <c r="L10" s="101">
        <v>5</v>
      </c>
      <c r="M10" s="101">
        <v>50</v>
      </c>
      <c r="N10" s="81">
        <v>16.697721083560271</v>
      </c>
      <c r="O10" s="101">
        <v>4</v>
      </c>
      <c r="P10" s="101">
        <v>40</v>
      </c>
      <c r="Q10" s="81">
        <v>9.4047759860163751</v>
      </c>
      <c r="R10" s="101">
        <v>5</v>
      </c>
      <c r="S10" s="101">
        <v>50</v>
      </c>
      <c r="T10" s="81">
        <v>-222.33</v>
      </c>
      <c r="U10" s="101">
        <v>5</v>
      </c>
      <c r="V10" s="101">
        <v>50</v>
      </c>
      <c r="W10" s="81">
        <v>63.246537083533163</v>
      </c>
      <c r="X10" s="101">
        <v>0</v>
      </c>
      <c r="Y10" s="101">
        <v>0</v>
      </c>
      <c r="Z10" s="81">
        <v>14.242616703715465</v>
      </c>
      <c r="AA10" s="101">
        <v>0</v>
      </c>
      <c r="AB10" s="101">
        <v>0</v>
      </c>
      <c r="AC10" s="81">
        <v>36.758104738154614</v>
      </c>
      <c r="AD10" s="101">
        <v>0</v>
      </c>
      <c r="AE10" s="101">
        <v>0</v>
      </c>
      <c r="AF10" s="101">
        <v>190</v>
      </c>
      <c r="AG10" s="80">
        <v>156277</v>
      </c>
      <c r="AH10" s="80">
        <v>29692630</v>
      </c>
      <c r="AI10" s="102">
        <v>3633468.97</v>
      </c>
      <c r="AJ10" s="102">
        <v>23.250183776243468</v>
      </c>
    </row>
    <row r="11" spans="1:36">
      <c r="A11" s="101">
        <v>6</v>
      </c>
      <c r="B11" s="101" t="s">
        <v>8</v>
      </c>
      <c r="C11" s="101" t="s">
        <v>17</v>
      </c>
      <c r="D11" s="101" t="s">
        <v>18</v>
      </c>
      <c r="E11" s="81">
        <v>44.217125085042277</v>
      </c>
      <c r="F11" s="101">
        <v>0</v>
      </c>
      <c r="G11" s="101">
        <v>0</v>
      </c>
      <c r="H11" s="81">
        <v>44.132300388658479</v>
      </c>
      <c r="I11" s="101">
        <v>0</v>
      </c>
      <c r="J11" s="101">
        <v>0</v>
      </c>
      <c r="K11" s="81">
        <v>56.938775510204081</v>
      </c>
      <c r="L11" s="101">
        <v>0</v>
      </c>
      <c r="M11" s="101">
        <v>0</v>
      </c>
      <c r="N11" s="81">
        <v>11.961558263257251</v>
      </c>
      <c r="O11" s="101">
        <v>5</v>
      </c>
      <c r="P11" s="101">
        <v>50</v>
      </c>
      <c r="Q11" s="81">
        <v>7.1855027910363241</v>
      </c>
      <c r="R11" s="101">
        <v>5</v>
      </c>
      <c r="S11" s="101">
        <v>50</v>
      </c>
      <c r="T11" s="81">
        <v>-222.77</v>
      </c>
      <c r="U11" s="101">
        <v>5</v>
      </c>
      <c r="V11" s="101">
        <v>50</v>
      </c>
      <c r="W11" s="81">
        <v>69.376232299695289</v>
      </c>
      <c r="X11" s="101">
        <v>0</v>
      </c>
      <c r="Y11" s="101">
        <v>0</v>
      </c>
      <c r="Z11" s="81">
        <v>32.386363636363633</v>
      </c>
      <c r="AA11" s="101">
        <v>3</v>
      </c>
      <c r="AB11" s="101">
        <v>60</v>
      </c>
      <c r="AC11" s="81">
        <v>46.83683439179287</v>
      </c>
      <c r="AD11" s="101">
        <v>4</v>
      </c>
      <c r="AE11" s="101">
        <v>40</v>
      </c>
      <c r="AF11" s="101">
        <v>250</v>
      </c>
      <c r="AG11" s="80">
        <v>111987</v>
      </c>
      <c r="AH11" s="80">
        <v>27996750</v>
      </c>
      <c r="AI11" s="102">
        <v>3425945.17</v>
      </c>
      <c r="AJ11" s="102">
        <v>30.592347058140675</v>
      </c>
    </row>
    <row r="12" spans="1:36">
      <c r="A12" s="101">
        <v>7</v>
      </c>
      <c r="B12" s="101" t="s">
        <v>8</v>
      </c>
      <c r="C12" s="101" t="s">
        <v>19</v>
      </c>
      <c r="D12" s="101" t="s">
        <v>20</v>
      </c>
      <c r="E12" s="81">
        <v>29.911883781852822</v>
      </c>
      <c r="F12" s="101">
        <v>0</v>
      </c>
      <c r="G12" s="101">
        <v>0</v>
      </c>
      <c r="H12" s="81">
        <v>29.7531512605042</v>
      </c>
      <c r="I12" s="101">
        <v>0</v>
      </c>
      <c r="J12" s="101">
        <v>0</v>
      </c>
      <c r="K12" s="81">
        <v>65.909090909090907</v>
      </c>
      <c r="L12" s="101">
        <v>2</v>
      </c>
      <c r="M12" s="101">
        <v>20</v>
      </c>
      <c r="N12" s="81">
        <v>12.817851582771146</v>
      </c>
      <c r="O12" s="101">
        <v>5</v>
      </c>
      <c r="P12" s="101">
        <v>50</v>
      </c>
      <c r="Q12" s="81">
        <v>8.936729457412854</v>
      </c>
      <c r="R12" s="101">
        <v>5</v>
      </c>
      <c r="S12" s="101">
        <v>50</v>
      </c>
      <c r="T12" s="81">
        <v>-58.88</v>
      </c>
      <c r="U12" s="101">
        <v>5</v>
      </c>
      <c r="V12" s="101">
        <v>50</v>
      </c>
      <c r="W12" s="81">
        <v>60.216328344939988</v>
      </c>
      <c r="X12" s="101">
        <v>0</v>
      </c>
      <c r="Y12" s="101">
        <v>0</v>
      </c>
      <c r="Z12" s="81">
        <v>23.380035026269702</v>
      </c>
      <c r="AA12" s="101">
        <v>0</v>
      </c>
      <c r="AB12" s="101">
        <v>0</v>
      </c>
      <c r="AC12" s="81">
        <v>38.737894407997501</v>
      </c>
      <c r="AD12" s="101">
        <v>0</v>
      </c>
      <c r="AE12" s="101">
        <v>0</v>
      </c>
      <c r="AF12" s="101">
        <v>170</v>
      </c>
      <c r="AG12" s="80">
        <v>36360</v>
      </c>
      <c r="AH12" s="80">
        <v>6181200</v>
      </c>
      <c r="AI12" s="102">
        <v>756389.66</v>
      </c>
      <c r="AJ12" s="102">
        <v>20.802795929592961</v>
      </c>
    </row>
    <row r="13" spans="1:36">
      <c r="A13" s="101">
        <v>8</v>
      </c>
      <c r="B13" s="101" t="s">
        <v>8</v>
      </c>
      <c r="C13" s="101" t="s">
        <v>21</v>
      </c>
      <c r="D13" s="101" t="s">
        <v>22</v>
      </c>
      <c r="E13" s="81">
        <v>14.812690034995123</v>
      </c>
      <c r="F13" s="101">
        <v>0</v>
      </c>
      <c r="G13" s="101">
        <v>0</v>
      </c>
      <c r="H13" s="81">
        <v>16.123921844745642</v>
      </c>
      <c r="I13" s="101">
        <v>0</v>
      </c>
      <c r="J13" s="101">
        <v>0</v>
      </c>
      <c r="K13" s="81">
        <v>30.538922155688624</v>
      </c>
      <c r="L13" s="101">
        <v>0</v>
      </c>
      <c r="M13" s="101">
        <v>0</v>
      </c>
      <c r="N13" s="81">
        <v>9.3457943925233646</v>
      </c>
      <c r="O13" s="101">
        <v>5</v>
      </c>
      <c r="P13" s="101">
        <v>50</v>
      </c>
      <c r="Q13" s="81">
        <v>6.8216311206965417</v>
      </c>
      <c r="R13" s="101">
        <v>5</v>
      </c>
      <c r="S13" s="101">
        <v>50</v>
      </c>
      <c r="T13" s="81">
        <v>-445.39</v>
      </c>
      <c r="U13" s="101">
        <v>5</v>
      </c>
      <c r="V13" s="101">
        <v>50</v>
      </c>
      <c r="W13" s="81">
        <v>62.855337965887557</v>
      </c>
      <c r="X13" s="101">
        <v>0</v>
      </c>
      <c r="Y13" s="101">
        <v>0</v>
      </c>
      <c r="Z13" s="81">
        <v>5.3092783505154637</v>
      </c>
      <c r="AA13" s="101">
        <v>0</v>
      </c>
      <c r="AB13" s="101">
        <v>0</v>
      </c>
      <c r="AC13" s="81">
        <v>46.399751707014275</v>
      </c>
      <c r="AD13" s="101">
        <v>4</v>
      </c>
      <c r="AE13" s="101">
        <v>40</v>
      </c>
      <c r="AF13" s="101">
        <v>190</v>
      </c>
      <c r="AG13" s="80">
        <v>49580</v>
      </c>
      <c r="AH13" s="80">
        <v>9420200</v>
      </c>
      <c r="AI13" s="102">
        <v>1152744.1100000001</v>
      </c>
      <c r="AJ13" s="102">
        <v>23.250183743444939</v>
      </c>
    </row>
    <row r="14" spans="1:36">
      <c r="A14" s="101">
        <v>9</v>
      </c>
      <c r="B14" s="101" t="s">
        <v>8</v>
      </c>
      <c r="C14" s="101" t="s">
        <v>23</v>
      </c>
      <c r="D14" s="101" t="s">
        <v>24</v>
      </c>
      <c r="E14" s="81">
        <v>20.073154511194858</v>
      </c>
      <c r="F14" s="101">
        <v>0</v>
      </c>
      <c r="G14" s="101">
        <v>0</v>
      </c>
      <c r="H14" s="81">
        <v>21.014999611409031</v>
      </c>
      <c r="I14" s="101">
        <v>0</v>
      </c>
      <c r="J14" s="101">
        <v>0</v>
      </c>
      <c r="K14" s="81">
        <v>58.015267175572518</v>
      </c>
      <c r="L14" s="101">
        <v>0</v>
      </c>
      <c r="M14" s="101">
        <v>0</v>
      </c>
      <c r="N14" s="81">
        <v>23.369916074887023</v>
      </c>
      <c r="O14" s="101">
        <v>0</v>
      </c>
      <c r="P14" s="101">
        <v>0</v>
      </c>
      <c r="Q14" s="81">
        <v>9.3060301636648592</v>
      </c>
      <c r="R14" s="101">
        <v>5</v>
      </c>
      <c r="S14" s="101">
        <v>50</v>
      </c>
      <c r="T14" s="81">
        <v>-222.48</v>
      </c>
      <c r="U14" s="101">
        <v>5</v>
      </c>
      <c r="V14" s="101">
        <v>50</v>
      </c>
      <c r="W14" s="81">
        <v>51.296498243063127</v>
      </c>
      <c r="X14" s="101">
        <v>0</v>
      </c>
      <c r="Y14" s="101">
        <v>0</v>
      </c>
      <c r="Z14" s="81">
        <v>15.203955500618047</v>
      </c>
      <c r="AA14" s="101">
        <v>0</v>
      </c>
      <c r="AB14" s="101">
        <v>0</v>
      </c>
      <c r="AC14" s="81">
        <v>45.817925691142804</v>
      </c>
      <c r="AD14" s="101">
        <v>3</v>
      </c>
      <c r="AE14" s="101">
        <v>30</v>
      </c>
      <c r="AF14" s="101">
        <v>130</v>
      </c>
      <c r="AG14" s="80">
        <v>72396</v>
      </c>
      <c r="AH14" s="80">
        <v>9411480</v>
      </c>
      <c r="AI14" s="102">
        <v>1151677.05</v>
      </c>
      <c r="AJ14" s="102">
        <v>15.908020470744241</v>
      </c>
    </row>
    <row r="15" spans="1:36">
      <c r="A15" s="101">
        <v>10</v>
      </c>
      <c r="B15" s="101" t="s">
        <v>8</v>
      </c>
      <c r="C15" s="101" t="s">
        <v>25</v>
      </c>
      <c r="D15" s="101" t="s">
        <v>26</v>
      </c>
      <c r="E15" s="81">
        <v>50.352596391610952</v>
      </c>
      <c r="F15" s="101">
        <v>0</v>
      </c>
      <c r="G15" s="101">
        <v>0</v>
      </c>
      <c r="H15" s="81">
        <v>55.750337121941826</v>
      </c>
      <c r="I15" s="101">
        <v>0</v>
      </c>
      <c r="J15" s="101">
        <v>0</v>
      </c>
      <c r="K15" s="81">
        <v>40.268456375838923</v>
      </c>
      <c r="L15" s="101">
        <v>0</v>
      </c>
      <c r="M15" s="101">
        <v>0</v>
      </c>
      <c r="N15" s="81">
        <v>8.3641746854182095</v>
      </c>
      <c r="O15" s="101">
        <v>5</v>
      </c>
      <c r="P15" s="101">
        <v>50</v>
      </c>
      <c r="Q15" s="81">
        <v>5.7009527513124638</v>
      </c>
      <c r="R15" s="101">
        <v>5</v>
      </c>
      <c r="S15" s="101">
        <v>50</v>
      </c>
      <c r="T15" s="81">
        <v>-142.53</v>
      </c>
      <c r="U15" s="101">
        <v>5</v>
      </c>
      <c r="V15" s="101">
        <v>50</v>
      </c>
      <c r="W15" s="81">
        <v>59.861135524696785</v>
      </c>
      <c r="X15" s="101">
        <v>0</v>
      </c>
      <c r="Y15" s="101">
        <v>0</v>
      </c>
      <c r="Z15" s="81">
        <v>35.866454689984103</v>
      </c>
      <c r="AA15" s="101">
        <v>5</v>
      </c>
      <c r="AB15" s="101">
        <v>100</v>
      </c>
      <c r="AC15" s="81">
        <v>47.719419488597097</v>
      </c>
      <c r="AD15" s="101">
        <v>4</v>
      </c>
      <c r="AE15" s="101">
        <v>40</v>
      </c>
      <c r="AF15" s="101">
        <v>290</v>
      </c>
      <c r="AG15" s="80">
        <v>59800</v>
      </c>
      <c r="AH15" s="80">
        <v>17342000</v>
      </c>
      <c r="AI15" s="102">
        <v>2122129.9300000002</v>
      </c>
      <c r="AJ15" s="102">
        <v>35.487122575250837</v>
      </c>
    </row>
    <row r="16" spans="1:36">
      <c r="A16" s="101">
        <v>11</v>
      </c>
      <c r="B16" s="101" t="s">
        <v>8</v>
      </c>
      <c r="C16" s="101" t="s">
        <v>27</v>
      </c>
      <c r="D16" s="101" t="s">
        <v>28</v>
      </c>
      <c r="E16" s="81">
        <v>50.988657265481301</v>
      </c>
      <c r="F16" s="101">
        <v>0</v>
      </c>
      <c r="G16" s="101">
        <v>0</v>
      </c>
      <c r="H16" s="81">
        <v>50.597186211586688</v>
      </c>
      <c r="I16" s="101">
        <v>0</v>
      </c>
      <c r="J16" s="101">
        <v>0</v>
      </c>
      <c r="K16" s="81">
        <v>56.378600823045268</v>
      </c>
      <c r="L16" s="101">
        <v>0</v>
      </c>
      <c r="M16" s="101">
        <v>0</v>
      </c>
      <c r="N16" s="81">
        <v>20.944282837323787</v>
      </c>
      <c r="O16" s="101">
        <v>0</v>
      </c>
      <c r="P16" s="101">
        <v>0</v>
      </c>
      <c r="Q16" s="81">
        <v>12.422252077424492</v>
      </c>
      <c r="R16" s="101">
        <v>5</v>
      </c>
      <c r="S16" s="101">
        <v>50</v>
      </c>
      <c r="T16" s="81">
        <v>-231.99</v>
      </c>
      <c r="U16" s="101">
        <v>5</v>
      </c>
      <c r="V16" s="101">
        <v>50</v>
      </c>
      <c r="W16" s="81">
        <v>65.941826317997482</v>
      </c>
      <c r="X16" s="101">
        <v>0</v>
      </c>
      <c r="Y16" s="101">
        <v>0</v>
      </c>
      <c r="Z16" s="81">
        <v>27.957520375401334</v>
      </c>
      <c r="AA16" s="101">
        <v>0</v>
      </c>
      <c r="AB16" s="101">
        <v>0</v>
      </c>
      <c r="AC16" s="81">
        <v>39.381357691509237</v>
      </c>
      <c r="AD16" s="101">
        <v>0</v>
      </c>
      <c r="AE16" s="101">
        <v>0</v>
      </c>
      <c r="AF16" s="101">
        <v>100</v>
      </c>
      <c r="AG16" s="80">
        <v>75905</v>
      </c>
      <c r="AH16" s="80">
        <v>7590500</v>
      </c>
      <c r="AI16" s="102">
        <v>928844.84</v>
      </c>
      <c r="AJ16" s="102">
        <v>12.236938805085304</v>
      </c>
    </row>
    <row r="17" spans="1:36">
      <c r="A17" s="101">
        <v>12</v>
      </c>
      <c r="B17" s="101" t="s">
        <v>8</v>
      </c>
      <c r="C17" s="101" t="s">
        <v>29</v>
      </c>
      <c r="D17" s="101" t="s">
        <v>30</v>
      </c>
      <c r="E17" s="81">
        <v>10.972736452372938</v>
      </c>
      <c r="F17" s="101">
        <v>0</v>
      </c>
      <c r="G17" s="101">
        <v>0</v>
      </c>
      <c r="H17" s="81">
        <v>15.708531673379714</v>
      </c>
      <c r="I17" s="101">
        <v>0</v>
      </c>
      <c r="J17" s="101">
        <v>0</v>
      </c>
      <c r="K17" s="81">
        <v>39.393939393939391</v>
      </c>
      <c r="L17" s="101">
        <v>0</v>
      </c>
      <c r="M17" s="101">
        <v>0</v>
      </c>
      <c r="N17" s="81">
        <v>6.6232356134636268</v>
      </c>
      <c r="O17" s="101">
        <v>5</v>
      </c>
      <c r="P17" s="101">
        <v>50</v>
      </c>
      <c r="Q17" s="81">
        <v>12.845656010982546</v>
      </c>
      <c r="R17" s="101">
        <v>5</v>
      </c>
      <c r="S17" s="101">
        <v>50</v>
      </c>
      <c r="T17" s="81">
        <v>-27.26</v>
      </c>
      <c r="U17" s="101">
        <v>5</v>
      </c>
      <c r="V17" s="101">
        <v>50</v>
      </c>
      <c r="W17" s="81">
        <v>53.914988814317674</v>
      </c>
      <c r="X17" s="101">
        <v>0</v>
      </c>
      <c r="Y17" s="101">
        <v>0</v>
      </c>
      <c r="Z17" s="81">
        <v>38.02469135802469</v>
      </c>
      <c r="AA17" s="101">
        <v>5</v>
      </c>
      <c r="AB17" s="101">
        <v>100</v>
      </c>
      <c r="AC17" s="81">
        <v>42.703232125367286</v>
      </c>
      <c r="AD17" s="101">
        <v>2</v>
      </c>
      <c r="AE17" s="101">
        <v>20</v>
      </c>
      <c r="AF17" s="101">
        <v>270</v>
      </c>
      <c r="AG17" s="80">
        <v>7228</v>
      </c>
      <c r="AH17" s="80">
        <v>1951560</v>
      </c>
      <c r="AI17" s="102">
        <v>238811.2</v>
      </c>
      <c r="AJ17" s="102">
        <v>33.039734366353073</v>
      </c>
    </row>
    <row r="18" spans="1:36">
      <c r="A18" s="101">
        <v>13</v>
      </c>
      <c r="B18" s="101" t="s">
        <v>8</v>
      </c>
      <c r="C18" s="101" t="s">
        <v>31</v>
      </c>
      <c r="D18" s="101" t="s">
        <v>32</v>
      </c>
      <c r="E18" s="81">
        <v>32.731660231660229</v>
      </c>
      <c r="F18" s="101">
        <v>0</v>
      </c>
      <c r="G18" s="101">
        <v>0</v>
      </c>
      <c r="H18" s="81">
        <v>37.020247809005745</v>
      </c>
      <c r="I18" s="101">
        <v>0</v>
      </c>
      <c r="J18" s="101">
        <v>0</v>
      </c>
      <c r="K18" s="81">
        <v>55.555555555555557</v>
      </c>
      <c r="L18" s="101">
        <v>0</v>
      </c>
      <c r="M18" s="101">
        <v>0</v>
      </c>
      <c r="N18" s="81">
        <v>21.859706362153343</v>
      </c>
      <c r="O18" s="101">
        <v>0</v>
      </c>
      <c r="P18" s="101">
        <v>0</v>
      </c>
      <c r="Q18" s="81">
        <v>9.8194904604135722</v>
      </c>
      <c r="R18" s="101">
        <v>5</v>
      </c>
      <c r="S18" s="101">
        <v>50</v>
      </c>
      <c r="T18" s="81">
        <v>-501.79</v>
      </c>
      <c r="U18" s="101">
        <v>5</v>
      </c>
      <c r="V18" s="101">
        <v>50</v>
      </c>
      <c r="W18" s="81">
        <v>57.490842490842489</v>
      </c>
      <c r="X18" s="101">
        <v>0</v>
      </c>
      <c r="Y18" s="101">
        <v>0</v>
      </c>
      <c r="Z18" s="81">
        <v>13.48314606741573</v>
      </c>
      <c r="AA18" s="101">
        <v>0</v>
      </c>
      <c r="AB18" s="101">
        <v>0</v>
      </c>
      <c r="AC18" s="81">
        <v>35.219298245614034</v>
      </c>
      <c r="AD18" s="101">
        <v>0</v>
      </c>
      <c r="AE18" s="101">
        <v>0</v>
      </c>
      <c r="AF18" s="101">
        <v>100</v>
      </c>
      <c r="AG18" s="80">
        <v>31935</v>
      </c>
      <c r="AH18" s="80">
        <v>3193500</v>
      </c>
      <c r="AI18" s="102">
        <v>390786.64</v>
      </c>
      <c r="AJ18" s="102">
        <v>12.236938781900736</v>
      </c>
    </row>
    <row r="19" spans="1:36">
      <c r="A19" s="101">
        <v>14</v>
      </c>
      <c r="B19" s="101" t="s">
        <v>8</v>
      </c>
      <c r="C19" s="101" t="s">
        <v>33</v>
      </c>
      <c r="D19" s="101" t="s">
        <v>34</v>
      </c>
      <c r="E19" s="81">
        <v>31.175014282993715</v>
      </c>
      <c r="F19" s="101">
        <v>0</v>
      </c>
      <c r="G19" s="101">
        <v>0</v>
      </c>
      <c r="H19" s="81">
        <v>33.927571401904054</v>
      </c>
      <c r="I19" s="101">
        <v>0</v>
      </c>
      <c r="J19" s="101">
        <v>0</v>
      </c>
      <c r="K19" s="81">
        <v>55.033557046979865</v>
      </c>
      <c r="L19" s="101">
        <v>0</v>
      </c>
      <c r="M19" s="101">
        <v>0</v>
      </c>
      <c r="N19" s="81">
        <v>15.361977633902296</v>
      </c>
      <c r="O19" s="101">
        <v>5</v>
      </c>
      <c r="P19" s="101">
        <v>50</v>
      </c>
      <c r="Q19" s="81">
        <v>8.6004165826782231</v>
      </c>
      <c r="R19" s="101">
        <v>5</v>
      </c>
      <c r="S19" s="101">
        <v>50</v>
      </c>
      <c r="T19" s="81">
        <v>-292.16000000000003</v>
      </c>
      <c r="U19" s="101">
        <v>5</v>
      </c>
      <c r="V19" s="101">
        <v>50</v>
      </c>
      <c r="W19" s="81">
        <v>64.014348605902498</v>
      </c>
      <c r="X19" s="101">
        <v>0</v>
      </c>
      <c r="Y19" s="101">
        <v>0</v>
      </c>
      <c r="Z19" s="81">
        <v>10.721343873517787</v>
      </c>
      <c r="AA19" s="101">
        <v>0</v>
      </c>
      <c r="AB19" s="101">
        <v>0</v>
      </c>
      <c r="AC19" s="81">
        <v>39.090909090909093</v>
      </c>
      <c r="AD19" s="101">
        <v>0</v>
      </c>
      <c r="AE19" s="101">
        <v>0</v>
      </c>
      <c r="AF19" s="101">
        <v>150</v>
      </c>
      <c r="AG19" s="80">
        <v>30101</v>
      </c>
      <c r="AH19" s="80">
        <v>4515150</v>
      </c>
      <c r="AI19" s="102">
        <v>552516.14</v>
      </c>
      <c r="AJ19" s="102">
        <v>18.355408125975881</v>
      </c>
    </row>
    <row r="20" spans="1:36">
      <c r="A20" s="101">
        <v>15</v>
      </c>
      <c r="B20" s="101" t="s">
        <v>8</v>
      </c>
      <c r="C20" s="101" t="s">
        <v>35</v>
      </c>
      <c r="D20" s="101" t="s">
        <v>36</v>
      </c>
      <c r="E20" s="81">
        <v>73.51637351637352</v>
      </c>
      <c r="F20" s="101">
        <v>3</v>
      </c>
      <c r="G20" s="101">
        <v>30</v>
      </c>
      <c r="H20" s="81">
        <v>74.161245522988082</v>
      </c>
      <c r="I20" s="101">
        <v>3</v>
      </c>
      <c r="J20" s="101">
        <v>30</v>
      </c>
      <c r="K20" s="81">
        <v>72.985781990521332</v>
      </c>
      <c r="L20" s="101">
        <v>3</v>
      </c>
      <c r="M20" s="101">
        <v>30</v>
      </c>
      <c r="N20" s="81">
        <v>8.0428954423592494</v>
      </c>
      <c r="O20" s="101">
        <v>5</v>
      </c>
      <c r="P20" s="101">
        <v>50</v>
      </c>
      <c r="Q20" s="81">
        <v>6.3817563088345786</v>
      </c>
      <c r="R20" s="101">
        <v>5</v>
      </c>
      <c r="S20" s="101">
        <v>50</v>
      </c>
      <c r="T20" s="81">
        <v>-236.9</v>
      </c>
      <c r="U20" s="101">
        <v>5</v>
      </c>
      <c r="V20" s="101">
        <v>50</v>
      </c>
      <c r="W20" s="81">
        <v>72.95597484276729</v>
      </c>
      <c r="X20" s="101">
        <v>0</v>
      </c>
      <c r="Y20" s="101">
        <v>0</v>
      </c>
      <c r="Z20" s="81">
        <v>13.341724354940213</v>
      </c>
      <c r="AA20" s="101">
        <v>0</v>
      </c>
      <c r="AB20" s="101">
        <v>0</v>
      </c>
      <c r="AC20" s="81">
        <v>36.407766990291265</v>
      </c>
      <c r="AD20" s="101">
        <v>0</v>
      </c>
      <c r="AE20" s="101">
        <v>0</v>
      </c>
      <c r="AF20" s="101">
        <v>240</v>
      </c>
      <c r="AG20" s="80">
        <v>40410</v>
      </c>
      <c r="AH20" s="80">
        <v>9698400</v>
      </c>
      <c r="AI20" s="102">
        <v>1186787.27</v>
      </c>
      <c r="AJ20" s="102">
        <v>29.368653056174214</v>
      </c>
    </row>
    <row r="21" spans="1:36">
      <c r="A21" s="101">
        <v>16</v>
      </c>
      <c r="B21" s="101" t="s">
        <v>8</v>
      </c>
      <c r="C21" s="101" t="s">
        <v>37</v>
      </c>
      <c r="D21" s="101" t="s">
        <v>38</v>
      </c>
      <c r="E21" s="81">
        <v>57.423775265501881</v>
      </c>
      <c r="F21" s="101">
        <v>0</v>
      </c>
      <c r="G21" s="101">
        <v>0</v>
      </c>
      <c r="H21" s="81">
        <v>58.38765754019991</v>
      </c>
      <c r="I21" s="101">
        <v>0</v>
      </c>
      <c r="J21" s="101">
        <v>0</v>
      </c>
      <c r="K21" s="81">
        <v>61.146496815286625</v>
      </c>
      <c r="L21" s="101">
        <v>1</v>
      </c>
      <c r="M21" s="101">
        <v>10</v>
      </c>
      <c r="N21" s="81">
        <v>11.614730878186968</v>
      </c>
      <c r="O21" s="101">
        <v>5</v>
      </c>
      <c r="P21" s="101">
        <v>50</v>
      </c>
      <c r="Q21" s="81">
        <v>11.739100863769298</v>
      </c>
      <c r="R21" s="101">
        <v>5</v>
      </c>
      <c r="S21" s="101">
        <v>50</v>
      </c>
      <c r="T21" s="81">
        <v>-153.85</v>
      </c>
      <c r="U21" s="101">
        <v>5</v>
      </c>
      <c r="V21" s="101">
        <v>50</v>
      </c>
      <c r="W21" s="81">
        <v>42.524630541871922</v>
      </c>
      <c r="X21" s="101">
        <v>0</v>
      </c>
      <c r="Y21" s="101">
        <v>0</v>
      </c>
      <c r="Z21" s="81">
        <v>30.70469798657718</v>
      </c>
      <c r="AA21" s="101">
        <v>1</v>
      </c>
      <c r="AB21" s="101">
        <v>20</v>
      </c>
      <c r="AC21" s="81">
        <v>47.282204020848845</v>
      </c>
      <c r="AD21" s="101">
        <v>4</v>
      </c>
      <c r="AE21" s="101">
        <v>40</v>
      </c>
      <c r="AF21" s="101">
        <v>220</v>
      </c>
      <c r="AG21" s="80">
        <v>36627</v>
      </c>
      <c r="AH21" s="80">
        <v>8057940</v>
      </c>
      <c r="AI21" s="102">
        <v>986045.19</v>
      </c>
      <c r="AJ21" s="102">
        <v>26.921265459906625</v>
      </c>
    </row>
    <row r="22" spans="1:36">
      <c r="A22" s="101">
        <v>17</v>
      </c>
      <c r="B22" s="101" t="s">
        <v>8</v>
      </c>
      <c r="C22" s="101" t="s">
        <v>39</v>
      </c>
      <c r="D22" s="101" t="s">
        <v>40</v>
      </c>
      <c r="E22" s="81">
        <v>6.6910253482530262</v>
      </c>
      <c r="F22" s="101">
        <v>0</v>
      </c>
      <c r="G22" s="101">
        <v>0</v>
      </c>
      <c r="H22" s="81">
        <v>7.7959809539181668</v>
      </c>
      <c r="I22" s="101">
        <v>0</v>
      </c>
      <c r="J22" s="101">
        <v>0</v>
      </c>
      <c r="K22" s="81">
        <v>47.222222222222221</v>
      </c>
      <c r="L22" s="101">
        <v>0</v>
      </c>
      <c r="M22" s="101">
        <v>0</v>
      </c>
      <c r="N22" s="81">
        <v>17.193675889328063</v>
      </c>
      <c r="O22" s="101">
        <v>3</v>
      </c>
      <c r="P22" s="101">
        <v>30</v>
      </c>
      <c r="Q22" s="81">
        <v>11.179889786366724</v>
      </c>
      <c r="R22" s="101">
        <v>5</v>
      </c>
      <c r="S22" s="101">
        <v>50</v>
      </c>
      <c r="T22" s="81">
        <v>-192.67</v>
      </c>
      <c r="U22" s="101">
        <v>5</v>
      </c>
      <c r="V22" s="101">
        <v>50</v>
      </c>
      <c r="W22" s="81">
        <v>48.111587982832617</v>
      </c>
      <c r="X22" s="101">
        <v>0</v>
      </c>
      <c r="Y22" s="101">
        <v>0</v>
      </c>
      <c r="Z22" s="81">
        <v>30.147575544624033</v>
      </c>
      <c r="AA22" s="101">
        <v>1</v>
      </c>
      <c r="AB22" s="101">
        <v>20</v>
      </c>
      <c r="AC22" s="81">
        <v>33.055454874954691</v>
      </c>
      <c r="AD22" s="101">
        <v>0</v>
      </c>
      <c r="AE22" s="101">
        <v>0</v>
      </c>
      <c r="AF22" s="101">
        <v>150</v>
      </c>
      <c r="AG22" s="80">
        <v>36024</v>
      </c>
      <c r="AH22" s="80">
        <v>5403600</v>
      </c>
      <c r="AI22" s="102">
        <v>661235.23</v>
      </c>
      <c r="AJ22" s="102">
        <v>18.355408338885187</v>
      </c>
    </row>
    <row r="23" spans="1:36">
      <c r="A23" s="101">
        <v>18</v>
      </c>
      <c r="B23" s="101" t="s">
        <v>8</v>
      </c>
      <c r="C23" s="101" t="s">
        <v>41</v>
      </c>
      <c r="D23" s="101" t="s">
        <v>42</v>
      </c>
      <c r="E23" s="81">
        <v>62.390735898393721</v>
      </c>
      <c r="F23" s="101">
        <v>1</v>
      </c>
      <c r="G23" s="101">
        <v>10</v>
      </c>
      <c r="H23" s="81">
        <v>64.588025161140024</v>
      </c>
      <c r="I23" s="101">
        <v>1</v>
      </c>
      <c r="J23" s="101">
        <v>10</v>
      </c>
      <c r="K23" s="81">
        <v>59.856630824372758</v>
      </c>
      <c r="L23" s="101">
        <v>0</v>
      </c>
      <c r="M23" s="101">
        <v>0</v>
      </c>
      <c r="N23" s="81">
        <v>21.119842829076621</v>
      </c>
      <c r="O23" s="101">
        <v>0</v>
      </c>
      <c r="P23" s="101">
        <v>0</v>
      </c>
      <c r="Q23" s="81">
        <v>14.631058842745723</v>
      </c>
      <c r="R23" s="101">
        <v>5</v>
      </c>
      <c r="S23" s="101">
        <v>50</v>
      </c>
      <c r="T23" s="81">
        <v>-251.48</v>
      </c>
      <c r="U23" s="101">
        <v>5</v>
      </c>
      <c r="V23" s="101">
        <v>50</v>
      </c>
      <c r="W23" s="81">
        <v>71.445995392329579</v>
      </c>
      <c r="X23" s="101">
        <v>0</v>
      </c>
      <c r="Y23" s="101">
        <v>0</v>
      </c>
      <c r="Z23" s="81">
        <v>39.096573208722738</v>
      </c>
      <c r="AA23" s="101">
        <v>5</v>
      </c>
      <c r="AB23" s="101">
        <v>100</v>
      </c>
      <c r="AC23" s="81">
        <v>46.821877309682186</v>
      </c>
      <c r="AD23" s="101">
        <v>4</v>
      </c>
      <c r="AE23" s="101">
        <v>40</v>
      </c>
      <c r="AF23" s="101">
        <v>260</v>
      </c>
      <c r="AG23" s="80">
        <v>42568</v>
      </c>
      <c r="AH23" s="80">
        <v>11067680</v>
      </c>
      <c r="AI23" s="102">
        <v>1354345.23</v>
      </c>
      <c r="AJ23" s="102">
        <v>31.81604092275888</v>
      </c>
    </row>
    <row r="24" spans="1:36">
      <c r="A24" s="101">
        <v>19</v>
      </c>
      <c r="B24" s="101" t="s">
        <v>8</v>
      </c>
      <c r="C24" s="101" t="s">
        <v>43</v>
      </c>
      <c r="D24" s="101" t="s">
        <v>44</v>
      </c>
      <c r="E24" s="81">
        <v>95.165048543689323</v>
      </c>
      <c r="F24" s="101">
        <v>5</v>
      </c>
      <c r="G24" s="101">
        <v>50</v>
      </c>
      <c r="H24" s="81">
        <v>95.151906916612802</v>
      </c>
      <c r="I24" s="101">
        <v>5</v>
      </c>
      <c r="J24" s="101">
        <v>50</v>
      </c>
      <c r="K24" s="81">
        <v>61.363636363636367</v>
      </c>
      <c r="L24" s="101">
        <v>1</v>
      </c>
      <c r="M24" s="101">
        <v>10</v>
      </c>
      <c r="N24" s="81">
        <v>9.9671412924424967</v>
      </c>
      <c r="O24" s="101">
        <v>5</v>
      </c>
      <c r="P24" s="101">
        <v>50</v>
      </c>
      <c r="Q24" s="81">
        <v>9.2453575661793757</v>
      </c>
      <c r="R24" s="101">
        <v>5</v>
      </c>
      <c r="S24" s="101">
        <v>50</v>
      </c>
      <c r="T24" s="81">
        <v>95.11</v>
      </c>
      <c r="U24" s="101">
        <v>0</v>
      </c>
      <c r="V24" s="101">
        <v>0</v>
      </c>
      <c r="W24" s="81">
        <v>58.162031438935912</v>
      </c>
      <c r="X24" s="101">
        <v>0</v>
      </c>
      <c r="Y24" s="101">
        <v>0</v>
      </c>
      <c r="Z24" s="81">
        <v>37.802197802197803</v>
      </c>
      <c r="AA24" s="101">
        <v>5</v>
      </c>
      <c r="AB24" s="101">
        <v>100</v>
      </c>
      <c r="AC24" s="81">
        <v>53.85164051355207</v>
      </c>
      <c r="AD24" s="101">
        <v>5</v>
      </c>
      <c r="AE24" s="101">
        <v>50</v>
      </c>
      <c r="AF24" s="101">
        <v>360</v>
      </c>
      <c r="AG24" s="80">
        <v>12902</v>
      </c>
      <c r="AH24" s="80">
        <v>4644720</v>
      </c>
      <c r="AI24" s="102">
        <v>568371.54</v>
      </c>
      <c r="AJ24" s="102">
        <v>44.052979383041389</v>
      </c>
    </row>
    <row r="25" spans="1:36">
      <c r="A25" s="101">
        <v>20</v>
      </c>
      <c r="B25" s="101" t="s">
        <v>8</v>
      </c>
      <c r="C25" s="101" t="s">
        <v>45</v>
      </c>
      <c r="D25" s="101" t="s">
        <v>186</v>
      </c>
      <c r="E25" s="81">
        <v>26.987293919983198</v>
      </c>
      <c r="F25" s="101">
        <v>0</v>
      </c>
      <c r="G25" s="101">
        <v>0</v>
      </c>
      <c r="H25" s="81">
        <v>28.447722899294419</v>
      </c>
      <c r="I25" s="101">
        <v>0</v>
      </c>
      <c r="J25" s="101">
        <v>0</v>
      </c>
      <c r="K25" s="81">
        <v>66.666666666666671</v>
      </c>
      <c r="L25" s="101">
        <v>2</v>
      </c>
      <c r="M25" s="101">
        <v>20</v>
      </c>
      <c r="N25" s="81">
        <v>16.073871409028726</v>
      </c>
      <c r="O25" s="101">
        <v>4</v>
      </c>
      <c r="P25" s="101">
        <v>40</v>
      </c>
      <c r="Q25" s="81">
        <v>11.29877693651718</v>
      </c>
      <c r="R25" s="101">
        <v>5</v>
      </c>
      <c r="S25" s="101">
        <v>50</v>
      </c>
      <c r="T25" s="81">
        <v>-216.9</v>
      </c>
      <c r="U25" s="101">
        <v>5</v>
      </c>
      <c r="V25" s="101">
        <v>50</v>
      </c>
      <c r="W25" s="81">
        <v>73.677581863979853</v>
      </c>
      <c r="X25" s="101">
        <v>0</v>
      </c>
      <c r="Y25" s="101">
        <v>0</v>
      </c>
      <c r="Z25" s="81">
        <v>3.7366548042704628</v>
      </c>
      <c r="AA25" s="101">
        <v>0</v>
      </c>
      <c r="AB25" s="101">
        <v>0</v>
      </c>
      <c r="AC25" s="81">
        <v>25.325550067355188</v>
      </c>
      <c r="AD25" s="101">
        <v>0</v>
      </c>
      <c r="AE25" s="101">
        <v>0</v>
      </c>
      <c r="AF25" s="101">
        <v>160</v>
      </c>
      <c r="AG25" s="80">
        <v>28374</v>
      </c>
      <c r="AH25" s="80">
        <v>4539840</v>
      </c>
      <c r="AI25" s="102">
        <v>555537.43999999994</v>
      </c>
      <c r="AJ25" s="102">
        <v>19.579101994783954</v>
      </c>
    </row>
    <row r="26" spans="1:36">
      <c r="A26" s="101">
        <v>21</v>
      </c>
      <c r="B26" s="101" t="s">
        <v>8</v>
      </c>
      <c r="C26" s="101" t="s">
        <v>46</v>
      </c>
      <c r="D26" s="101" t="s">
        <v>47</v>
      </c>
      <c r="E26" s="81">
        <v>21.326726665992517</v>
      </c>
      <c r="F26" s="101">
        <v>0</v>
      </c>
      <c r="G26" s="101">
        <v>0</v>
      </c>
      <c r="H26" s="81">
        <v>22.257755036776462</v>
      </c>
      <c r="I26" s="101">
        <v>0</v>
      </c>
      <c r="J26" s="101">
        <v>0</v>
      </c>
      <c r="K26" s="81">
        <v>58.095238095238095</v>
      </c>
      <c r="L26" s="101">
        <v>0</v>
      </c>
      <c r="M26" s="101">
        <v>0</v>
      </c>
      <c r="N26" s="81">
        <v>6.7919075144508669</v>
      </c>
      <c r="O26" s="101">
        <v>5</v>
      </c>
      <c r="P26" s="101">
        <v>50</v>
      </c>
      <c r="Q26" s="81">
        <v>8.1074820477183227</v>
      </c>
      <c r="R26" s="101">
        <v>5</v>
      </c>
      <c r="S26" s="101">
        <v>50</v>
      </c>
      <c r="T26" s="81">
        <v>-32.75</v>
      </c>
      <c r="U26" s="101">
        <v>5</v>
      </c>
      <c r="V26" s="101">
        <v>50</v>
      </c>
      <c r="W26" s="81">
        <v>48.332009531374105</v>
      </c>
      <c r="X26" s="101">
        <v>0</v>
      </c>
      <c r="Y26" s="101">
        <v>0</v>
      </c>
      <c r="Z26" s="81">
        <v>18.715083798882681</v>
      </c>
      <c r="AA26" s="101">
        <v>0</v>
      </c>
      <c r="AB26" s="101">
        <v>0</v>
      </c>
      <c r="AC26" s="81">
        <v>38.03921568627451</v>
      </c>
      <c r="AD26" s="101">
        <v>0</v>
      </c>
      <c r="AE26" s="101">
        <v>0</v>
      </c>
      <c r="AF26" s="101">
        <v>150</v>
      </c>
      <c r="AG26" s="80">
        <v>26318</v>
      </c>
      <c r="AH26" s="80">
        <v>3947700</v>
      </c>
      <c r="AI26" s="102">
        <v>483077.63</v>
      </c>
      <c r="AJ26" s="102">
        <v>18.3554080857208</v>
      </c>
    </row>
    <row r="27" spans="1:36">
      <c r="A27" s="101">
        <v>22</v>
      </c>
      <c r="B27" s="101" t="s">
        <v>8</v>
      </c>
      <c r="C27" s="101" t="s">
        <v>48</v>
      </c>
      <c r="D27" s="101" t="s">
        <v>49</v>
      </c>
      <c r="E27" s="81">
        <v>32.444228903976722</v>
      </c>
      <c r="F27" s="101">
        <v>0</v>
      </c>
      <c r="G27" s="101">
        <v>0</v>
      </c>
      <c r="H27" s="81">
        <v>33.495398506685191</v>
      </c>
      <c r="I27" s="101">
        <v>0</v>
      </c>
      <c r="J27" s="101">
        <v>0</v>
      </c>
      <c r="K27" s="81">
        <v>57.777777777777779</v>
      </c>
      <c r="L27" s="101">
        <v>0</v>
      </c>
      <c r="M27" s="101">
        <v>0</v>
      </c>
      <c r="N27" s="81">
        <v>12.244897959183673</v>
      </c>
      <c r="O27" s="101">
        <v>5</v>
      </c>
      <c r="P27" s="101">
        <v>50</v>
      </c>
      <c r="Q27" s="81">
        <v>7.1329479768786124</v>
      </c>
      <c r="R27" s="101">
        <v>5</v>
      </c>
      <c r="S27" s="101">
        <v>50</v>
      </c>
      <c r="T27" s="81">
        <v>-34.72</v>
      </c>
      <c r="U27" s="101">
        <v>5</v>
      </c>
      <c r="V27" s="101">
        <v>50</v>
      </c>
      <c r="W27" s="81">
        <v>77.218145430286853</v>
      </c>
      <c r="X27" s="101">
        <v>0</v>
      </c>
      <c r="Y27" s="101">
        <v>0</v>
      </c>
      <c r="Z27" s="81">
        <v>36.295180722891565</v>
      </c>
      <c r="AA27" s="101">
        <v>5</v>
      </c>
      <c r="AB27" s="101">
        <v>100</v>
      </c>
      <c r="AC27" s="81">
        <v>50.819672131147541</v>
      </c>
      <c r="AD27" s="101">
        <v>5</v>
      </c>
      <c r="AE27" s="101">
        <v>50</v>
      </c>
      <c r="AF27" s="101">
        <v>300</v>
      </c>
      <c r="AG27" s="80">
        <v>16897</v>
      </c>
      <c r="AH27" s="80">
        <v>5069100</v>
      </c>
      <c r="AI27" s="102">
        <v>620302.67000000004</v>
      </c>
      <c r="AJ27" s="102">
        <v>36.710816713025984</v>
      </c>
    </row>
    <row r="28" spans="1:36">
      <c r="A28" s="101">
        <v>23</v>
      </c>
      <c r="B28" s="101" t="s">
        <v>8</v>
      </c>
      <c r="C28" s="101" t="s">
        <v>50</v>
      </c>
      <c r="D28" s="101" t="s">
        <v>51</v>
      </c>
      <c r="E28" s="81">
        <v>15.484675694939416</v>
      </c>
      <c r="F28" s="101">
        <v>0</v>
      </c>
      <c r="G28" s="101">
        <v>0</v>
      </c>
      <c r="H28" s="81">
        <v>15.033532041728764</v>
      </c>
      <c r="I28" s="101">
        <v>0</v>
      </c>
      <c r="J28" s="101">
        <v>0</v>
      </c>
      <c r="K28" s="81">
        <v>20.930232558139537</v>
      </c>
      <c r="L28" s="101">
        <v>0</v>
      </c>
      <c r="M28" s="101">
        <v>0</v>
      </c>
      <c r="N28" s="81">
        <v>15.929203539823009</v>
      </c>
      <c r="O28" s="101">
        <v>5</v>
      </c>
      <c r="P28" s="101">
        <v>50</v>
      </c>
      <c r="Q28" s="81">
        <v>9.2817400101163372</v>
      </c>
      <c r="R28" s="101">
        <v>5</v>
      </c>
      <c r="S28" s="101">
        <v>50</v>
      </c>
      <c r="T28" s="81">
        <v>-78.23</v>
      </c>
      <c r="U28" s="101">
        <v>5</v>
      </c>
      <c r="V28" s="101">
        <v>50</v>
      </c>
      <c r="W28" s="81">
        <v>57.26112452569852</v>
      </c>
      <c r="X28" s="101">
        <v>0</v>
      </c>
      <c r="Y28" s="101">
        <v>0</v>
      </c>
      <c r="Z28" s="81">
        <v>28.041237113402062</v>
      </c>
      <c r="AA28" s="101">
        <v>0</v>
      </c>
      <c r="AB28" s="101">
        <v>0</v>
      </c>
      <c r="AC28" s="81">
        <v>24.391727493917276</v>
      </c>
      <c r="AD28" s="101">
        <v>0</v>
      </c>
      <c r="AE28" s="101">
        <v>0</v>
      </c>
      <c r="AF28" s="101">
        <v>150</v>
      </c>
      <c r="AG28" s="80">
        <v>14783</v>
      </c>
      <c r="AH28" s="80">
        <v>2217450</v>
      </c>
      <c r="AI28" s="102">
        <v>271348</v>
      </c>
      <c r="AJ28" s="102">
        <v>18.355408239193668</v>
      </c>
    </row>
    <row r="29" spans="1:36">
      <c r="A29" s="101">
        <v>24</v>
      </c>
      <c r="B29" s="101" t="s">
        <v>52</v>
      </c>
      <c r="C29" s="101" t="s">
        <v>53</v>
      </c>
      <c r="D29" s="101" t="s">
        <v>54</v>
      </c>
      <c r="E29" s="81">
        <v>10.280728376327769</v>
      </c>
      <c r="F29" s="101">
        <v>0</v>
      </c>
      <c r="G29" s="101">
        <v>0</v>
      </c>
      <c r="H29" s="81">
        <v>9.6734187680859858</v>
      </c>
      <c r="I29" s="101">
        <v>0</v>
      </c>
      <c r="J29" s="101">
        <v>0</v>
      </c>
      <c r="K29" s="81">
        <v>20</v>
      </c>
      <c r="L29" s="101">
        <v>0</v>
      </c>
      <c r="M29" s="101">
        <v>0</v>
      </c>
      <c r="N29" s="81">
        <v>41.544117647058826</v>
      </c>
      <c r="O29" s="101">
        <v>0</v>
      </c>
      <c r="P29" s="101">
        <v>0</v>
      </c>
      <c r="Q29" s="81">
        <v>32.224719101123597</v>
      </c>
      <c r="R29" s="101">
        <v>0</v>
      </c>
      <c r="S29" s="101">
        <v>0</v>
      </c>
      <c r="T29" s="81" t="s">
        <v>278</v>
      </c>
      <c r="U29" s="101">
        <v>0</v>
      </c>
      <c r="V29" s="101">
        <v>0</v>
      </c>
      <c r="W29" s="81">
        <v>50.07306380905991</v>
      </c>
      <c r="X29" s="101">
        <v>0</v>
      </c>
      <c r="Y29" s="101">
        <v>0</v>
      </c>
      <c r="Z29" s="81">
        <v>11.175616835994195</v>
      </c>
      <c r="AA29" s="101">
        <v>0</v>
      </c>
      <c r="AB29" s="101">
        <v>0</v>
      </c>
      <c r="AC29" s="81">
        <v>21.880544056771143</v>
      </c>
      <c r="AD29" s="101">
        <v>0</v>
      </c>
      <c r="AE29" s="101">
        <v>0</v>
      </c>
      <c r="AF29" s="101">
        <v>0</v>
      </c>
      <c r="AG29" s="80">
        <v>43857</v>
      </c>
      <c r="AH29" s="80">
        <v>0</v>
      </c>
      <c r="AI29" s="102">
        <v>0</v>
      </c>
      <c r="AJ29" s="102">
        <v>0</v>
      </c>
    </row>
    <row r="30" spans="1:36">
      <c r="A30" s="101">
        <v>25</v>
      </c>
      <c r="B30" s="101" t="s">
        <v>52</v>
      </c>
      <c r="C30" s="101" t="s">
        <v>55</v>
      </c>
      <c r="D30" s="101" t="s">
        <v>56</v>
      </c>
      <c r="E30" s="81">
        <v>44.553193658561455</v>
      </c>
      <c r="F30" s="101">
        <v>0</v>
      </c>
      <c r="G30" s="101">
        <v>0</v>
      </c>
      <c r="H30" s="81">
        <v>44.67938890944653</v>
      </c>
      <c r="I30" s="101">
        <v>0</v>
      </c>
      <c r="J30" s="101">
        <v>0</v>
      </c>
      <c r="K30" s="81">
        <v>87.179487179487182</v>
      </c>
      <c r="L30" s="101">
        <v>5</v>
      </c>
      <c r="M30" s="101">
        <v>50</v>
      </c>
      <c r="N30" s="81">
        <v>25.669099756690997</v>
      </c>
      <c r="O30" s="101">
        <v>0</v>
      </c>
      <c r="P30" s="101">
        <v>0</v>
      </c>
      <c r="Q30" s="81">
        <v>20.254957507082153</v>
      </c>
      <c r="R30" s="101">
        <v>0</v>
      </c>
      <c r="S30" s="101">
        <v>0</v>
      </c>
      <c r="T30" s="81">
        <v>-23.76</v>
      </c>
      <c r="U30" s="101">
        <v>5</v>
      </c>
      <c r="V30" s="101">
        <v>50</v>
      </c>
      <c r="W30" s="81">
        <v>76.185679509779234</v>
      </c>
      <c r="X30" s="101">
        <v>0</v>
      </c>
      <c r="Y30" s="101">
        <v>0</v>
      </c>
      <c r="Z30" s="81">
        <v>5.399761336515513</v>
      </c>
      <c r="AA30" s="101">
        <v>0</v>
      </c>
      <c r="AB30" s="101">
        <v>0</v>
      </c>
      <c r="AC30" s="81">
        <v>30.613019548301384</v>
      </c>
      <c r="AD30" s="101">
        <v>0</v>
      </c>
      <c r="AE30" s="101">
        <v>0</v>
      </c>
      <c r="AF30" s="101">
        <v>100</v>
      </c>
      <c r="AG30" s="80">
        <v>53711</v>
      </c>
      <c r="AH30" s="80">
        <v>5371100</v>
      </c>
      <c r="AI30" s="102">
        <v>657258.22</v>
      </c>
      <c r="AJ30" s="102">
        <v>12.236938802107575</v>
      </c>
    </row>
    <row r="31" spans="1:36">
      <c r="A31" s="101">
        <v>26</v>
      </c>
      <c r="B31" s="101" t="s">
        <v>52</v>
      </c>
      <c r="C31" s="101" t="s">
        <v>57</v>
      </c>
      <c r="D31" s="101" t="s">
        <v>58</v>
      </c>
      <c r="E31" s="81">
        <v>77.71097507651946</v>
      </c>
      <c r="F31" s="101">
        <v>4</v>
      </c>
      <c r="G31" s="101">
        <v>40</v>
      </c>
      <c r="H31" s="81">
        <v>77.627118644067792</v>
      </c>
      <c r="I31" s="101">
        <v>4</v>
      </c>
      <c r="J31" s="101">
        <v>40</v>
      </c>
      <c r="K31" s="81">
        <v>70.285714285714292</v>
      </c>
      <c r="L31" s="101">
        <v>3</v>
      </c>
      <c r="M31" s="101">
        <v>30</v>
      </c>
      <c r="N31" s="81">
        <v>21.555555555555557</v>
      </c>
      <c r="O31" s="101">
        <v>0</v>
      </c>
      <c r="P31" s="101">
        <v>0</v>
      </c>
      <c r="Q31" s="81">
        <v>17.680655574869629</v>
      </c>
      <c r="R31" s="101">
        <v>3</v>
      </c>
      <c r="S31" s="101">
        <v>30</v>
      </c>
      <c r="T31" s="81">
        <v>-112.25</v>
      </c>
      <c r="U31" s="101">
        <v>5</v>
      </c>
      <c r="V31" s="101">
        <v>50</v>
      </c>
      <c r="W31" s="81">
        <v>67.735919433047371</v>
      </c>
      <c r="X31" s="101">
        <v>0</v>
      </c>
      <c r="Y31" s="101">
        <v>0</v>
      </c>
      <c r="Z31" s="81">
        <v>0.98484848484848486</v>
      </c>
      <c r="AA31" s="101">
        <v>0</v>
      </c>
      <c r="AB31" s="101">
        <v>0</v>
      </c>
      <c r="AC31" s="81">
        <v>61.565836298932382</v>
      </c>
      <c r="AD31" s="101">
        <v>5</v>
      </c>
      <c r="AE31" s="101">
        <v>50</v>
      </c>
      <c r="AF31" s="101">
        <v>240</v>
      </c>
      <c r="AG31" s="80">
        <v>28805</v>
      </c>
      <c r="AH31" s="80">
        <v>6913200</v>
      </c>
      <c r="AI31" s="102">
        <v>845964.05</v>
      </c>
      <c r="AJ31" s="102">
        <v>29.368653011629927</v>
      </c>
    </row>
    <row r="32" spans="1:36">
      <c r="A32" s="101">
        <v>27</v>
      </c>
      <c r="B32" s="101" t="s">
        <v>52</v>
      </c>
      <c r="C32" s="101" t="s">
        <v>59</v>
      </c>
      <c r="D32" s="101" t="s">
        <v>60</v>
      </c>
      <c r="E32" s="81">
        <v>81.478099103669877</v>
      </c>
      <c r="F32" s="101">
        <v>5</v>
      </c>
      <c r="G32" s="101">
        <v>50</v>
      </c>
      <c r="H32" s="81">
        <v>80.227913533834581</v>
      </c>
      <c r="I32" s="101">
        <v>5</v>
      </c>
      <c r="J32" s="101">
        <v>50</v>
      </c>
      <c r="K32" s="81">
        <v>84.561403508771932</v>
      </c>
      <c r="L32" s="101">
        <v>5</v>
      </c>
      <c r="M32" s="101">
        <v>50</v>
      </c>
      <c r="N32" s="81">
        <v>30.937215650591448</v>
      </c>
      <c r="O32" s="101">
        <v>0</v>
      </c>
      <c r="P32" s="101">
        <v>0</v>
      </c>
      <c r="Q32" s="81">
        <v>12.147612394180982</v>
      </c>
      <c r="R32" s="101">
        <v>5</v>
      </c>
      <c r="S32" s="101">
        <v>50</v>
      </c>
      <c r="T32" s="81">
        <v>-34.68</v>
      </c>
      <c r="U32" s="101">
        <v>5</v>
      </c>
      <c r="V32" s="101">
        <v>50</v>
      </c>
      <c r="W32" s="81">
        <v>73.244126146500818</v>
      </c>
      <c r="X32" s="101">
        <v>0</v>
      </c>
      <c r="Y32" s="101">
        <v>0</v>
      </c>
      <c r="Z32" s="81">
        <v>34.917000572409847</v>
      </c>
      <c r="AA32" s="101">
        <v>5</v>
      </c>
      <c r="AB32" s="101">
        <v>100</v>
      </c>
      <c r="AC32" s="81">
        <v>65.294350059265113</v>
      </c>
      <c r="AD32" s="101">
        <v>5</v>
      </c>
      <c r="AE32" s="101">
        <v>50</v>
      </c>
      <c r="AF32" s="101">
        <v>400</v>
      </c>
      <c r="AG32" s="80">
        <v>78805</v>
      </c>
      <c r="AH32" s="80">
        <v>31522000</v>
      </c>
      <c r="AI32" s="102">
        <v>3857327.85</v>
      </c>
      <c r="AJ32" s="102">
        <v>48.947755218577505</v>
      </c>
    </row>
    <row r="33" spans="1:36">
      <c r="A33" s="101">
        <v>28</v>
      </c>
      <c r="B33" s="101" t="s">
        <v>52</v>
      </c>
      <c r="C33" s="101" t="s">
        <v>61</v>
      </c>
      <c r="D33" s="101" t="s">
        <v>62</v>
      </c>
      <c r="E33" s="81">
        <v>22.311053267639675</v>
      </c>
      <c r="F33" s="101">
        <v>0</v>
      </c>
      <c r="G33" s="101">
        <v>0</v>
      </c>
      <c r="H33" s="81">
        <v>31.637699590221846</v>
      </c>
      <c r="I33" s="101">
        <v>0</v>
      </c>
      <c r="J33" s="101">
        <v>0</v>
      </c>
      <c r="K33" s="81">
        <v>73.563218390804593</v>
      </c>
      <c r="L33" s="101">
        <v>3</v>
      </c>
      <c r="M33" s="101">
        <v>30</v>
      </c>
      <c r="N33" s="81">
        <v>21.6</v>
      </c>
      <c r="O33" s="101">
        <v>0</v>
      </c>
      <c r="P33" s="101">
        <v>0</v>
      </c>
      <c r="Q33" s="81">
        <v>15.742296918767506</v>
      </c>
      <c r="R33" s="101">
        <v>5</v>
      </c>
      <c r="S33" s="101">
        <v>50</v>
      </c>
      <c r="T33" s="81">
        <v>-267.35000000000002</v>
      </c>
      <c r="U33" s="101">
        <v>5</v>
      </c>
      <c r="V33" s="101">
        <v>50</v>
      </c>
      <c r="W33" s="81">
        <v>62.194646062592682</v>
      </c>
      <c r="X33" s="101">
        <v>0</v>
      </c>
      <c r="Y33" s="101">
        <v>0</v>
      </c>
      <c r="Z33" s="81">
        <v>5.2060133630289531</v>
      </c>
      <c r="AA33" s="101">
        <v>0</v>
      </c>
      <c r="AB33" s="101">
        <v>0</v>
      </c>
      <c r="AC33" s="81">
        <v>51.348396501457728</v>
      </c>
      <c r="AD33" s="101">
        <v>5</v>
      </c>
      <c r="AE33" s="101">
        <v>50</v>
      </c>
      <c r="AF33" s="101">
        <v>180</v>
      </c>
      <c r="AG33" s="80">
        <v>61370</v>
      </c>
      <c r="AH33" s="80">
        <v>11046600</v>
      </c>
      <c r="AI33" s="102">
        <v>1351765.68</v>
      </c>
      <c r="AJ33" s="102">
        <v>22.026489815870946</v>
      </c>
    </row>
    <row r="34" spans="1:36">
      <c r="A34" s="101">
        <v>29</v>
      </c>
      <c r="B34" s="101" t="s">
        <v>52</v>
      </c>
      <c r="C34" s="101" t="s">
        <v>63</v>
      </c>
      <c r="D34" s="101" t="s">
        <v>64</v>
      </c>
      <c r="E34" s="81">
        <v>71.159029649595681</v>
      </c>
      <c r="F34" s="101">
        <v>3</v>
      </c>
      <c r="G34" s="101">
        <v>30</v>
      </c>
      <c r="H34" s="81">
        <v>70.708208208208205</v>
      </c>
      <c r="I34" s="101">
        <v>3</v>
      </c>
      <c r="J34" s="101">
        <v>30</v>
      </c>
      <c r="K34" s="81">
        <v>83.902439024390247</v>
      </c>
      <c r="L34" s="101">
        <v>5</v>
      </c>
      <c r="M34" s="101">
        <v>50</v>
      </c>
      <c r="N34" s="81">
        <v>33.243967828418228</v>
      </c>
      <c r="O34" s="101">
        <v>0</v>
      </c>
      <c r="P34" s="101">
        <v>0</v>
      </c>
      <c r="Q34" s="81">
        <v>18.11544604152407</v>
      </c>
      <c r="R34" s="101">
        <v>2</v>
      </c>
      <c r="S34" s="101">
        <v>20</v>
      </c>
      <c r="T34" s="81">
        <v>-213.93</v>
      </c>
      <c r="U34" s="101">
        <v>5</v>
      </c>
      <c r="V34" s="101">
        <v>50</v>
      </c>
      <c r="W34" s="81">
        <v>68.231596025147027</v>
      </c>
      <c r="X34" s="101">
        <v>0</v>
      </c>
      <c r="Y34" s="101">
        <v>0</v>
      </c>
      <c r="Z34" s="81">
        <v>10.561444837063211</v>
      </c>
      <c r="AA34" s="101">
        <v>0</v>
      </c>
      <c r="AB34" s="101">
        <v>0</v>
      </c>
      <c r="AC34" s="81">
        <v>41.154292343387468</v>
      </c>
      <c r="AD34" s="101">
        <v>1</v>
      </c>
      <c r="AE34" s="101">
        <v>10</v>
      </c>
      <c r="AF34" s="101">
        <v>190</v>
      </c>
      <c r="AG34" s="80">
        <v>45714</v>
      </c>
      <c r="AH34" s="80">
        <v>8685660</v>
      </c>
      <c r="AI34" s="102">
        <v>1062858.8999999999</v>
      </c>
      <c r="AJ34" s="102">
        <v>23.250183751148441</v>
      </c>
    </row>
    <row r="35" spans="1:36">
      <c r="A35" s="101">
        <v>30</v>
      </c>
      <c r="B35" s="101" t="s">
        <v>52</v>
      </c>
      <c r="C35" s="101" t="s">
        <v>65</v>
      </c>
      <c r="D35" s="101" t="s">
        <v>66</v>
      </c>
      <c r="E35" s="81">
        <v>69.636414099361645</v>
      </c>
      <c r="F35" s="101">
        <v>2</v>
      </c>
      <c r="G35" s="101">
        <v>20</v>
      </c>
      <c r="H35" s="81">
        <v>70.067153284671534</v>
      </c>
      <c r="I35" s="101">
        <v>3</v>
      </c>
      <c r="J35" s="101">
        <v>30</v>
      </c>
      <c r="K35" s="81">
        <v>87.234042553191486</v>
      </c>
      <c r="L35" s="101">
        <v>5</v>
      </c>
      <c r="M35" s="101">
        <v>50</v>
      </c>
      <c r="N35" s="81">
        <v>34.164777021919882</v>
      </c>
      <c r="O35" s="101">
        <v>0</v>
      </c>
      <c r="P35" s="101">
        <v>0</v>
      </c>
      <c r="Q35" s="81">
        <v>18.019573978123201</v>
      </c>
      <c r="R35" s="101">
        <v>2</v>
      </c>
      <c r="S35" s="101">
        <v>20</v>
      </c>
      <c r="T35" s="81">
        <v>-156.05000000000001</v>
      </c>
      <c r="U35" s="101">
        <v>5</v>
      </c>
      <c r="V35" s="101">
        <v>50</v>
      </c>
      <c r="W35" s="81">
        <v>71.152810199317656</v>
      </c>
      <c r="X35" s="101">
        <v>0</v>
      </c>
      <c r="Y35" s="101">
        <v>0</v>
      </c>
      <c r="Z35" s="81">
        <v>6.4707824364476725</v>
      </c>
      <c r="AA35" s="101">
        <v>0</v>
      </c>
      <c r="AB35" s="101">
        <v>0</v>
      </c>
      <c r="AC35" s="81">
        <v>40.952180324415423</v>
      </c>
      <c r="AD35" s="101">
        <v>1</v>
      </c>
      <c r="AE35" s="101">
        <v>10</v>
      </c>
      <c r="AF35" s="101">
        <v>180</v>
      </c>
      <c r="AG35" s="80">
        <v>57128</v>
      </c>
      <c r="AH35" s="80">
        <v>10283040</v>
      </c>
      <c r="AI35" s="102">
        <v>1258329.31</v>
      </c>
      <c r="AJ35" s="102">
        <v>22.026489812351212</v>
      </c>
    </row>
    <row r="36" spans="1:36">
      <c r="A36" s="101">
        <v>31</v>
      </c>
      <c r="B36" s="101" t="s">
        <v>52</v>
      </c>
      <c r="C36" s="101" t="s">
        <v>67</v>
      </c>
      <c r="D36" s="101" t="s">
        <v>68</v>
      </c>
      <c r="E36" s="81">
        <v>78.703003779590219</v>
      </c>
      <c r="F36" s="101">
        <v>4</v>
      </c>
      <c r="G36" s="101">
        <v>40</v>
      </c>
      <c r="H36" s="81">
        <v>78.581747110808976</v>
      </c>
      <c r="I36" s="101">
        <v>4</v>
      </c>
      <c r="J36" s="101">
        <v>40</v>
      </c>
      <c r="K36" s="81">
        <v>83.018867924528308</v>
      </c>
      <c r="L36" s="101">
        <v>5</v>
      </c>
      <c r="M36" s="101">
        <v>50</v>
      </c>
      <c r="N36" s="81">
        <v>27.134502923976608</v>
      </c>
      <c r="O36" s="101">
        <v>0</v>
      </c>
      <c r="P36" s="101">
        <v>0</v>
      </c>
      <c r="Q36" s="81">
        <v>9.8470240390795727</v>
      </c>
      <c r="R36" s="101">
        <v>5</v>
      </c>
      <c r="S36" s="101">
        <v>50</v>
      </c>
      <c r="T36" s="81">
        <v>-174.42</v>
      </c>
      <c r="U36" s="101">
        <v>5</v>
      </c>
      <c r="V36" s="101">
        <v>50</v>
      </c>
      <c r="W36" s="81">
        <v>80.709210438940175</v>
      </c>
      <c r="X36" s="101">
        <v>1</v>
      </c>
      <c r="Y36" s="101">
        <v>10</v>
      </c>
      <c r="Z36" s="81">
        <v>17.413921228635125</v>
      </c>
      <c r="AA36" s="101">
        <v>0</v>
      </c>
      <c r="AB36" s="101">
        <v>0</v>
      </c>
      <c r="AC36" s="81">
        <v>45.017285435142043</v>
      </c>
      <c r="AD36" s="101">
        <v>3</v>
      </c>
      <c r="AE36" s="101">
        <v>30</v>
      </c>
      <c r="AF36" s="101">
        <v>270</v>
      </c>
      <c r="AG36" s="80">
        <v>73560</v>
      </c>
      <c r="AH36" s="80">
        <v>19861200</v>
      </c>
      <c r="AI36" s="102">
        <v>2430402.89</v>
      </c>
      <c r="AJ36" s="102">
        <v>33.03973477433388</v>
      </c>
    </row>
    <row r="37" spans="1:36">
      <c r="A37" s="101">
        <v>32</v>
      </c>
      <c r="B37" s="101" t="s">
        <v>52</v>
      </c>
      <c r="C37" s="101" t="s">
        <v>69</v>
      </c>
      <c r="D37" s="101" t="s">
        <v>70</v>
      </c>
      <c r="E37" s="81">
        <v>72.232038798451072</v>
      </c>
      <c r="F37" s="101">
        <v>3</v>
      </c>
      <c r="G37" s="101">
        <v>30</v>
      </c>
      <c r="H37" s="81">
        <v>71.272784536041883</v>
      </c>
      <c r="I37" s="101">
        <v>3</v>
      </c>
      <c r="J37" s="101">
        <v>30</v>
      </c>
      <c r="K37" s="81">
        <v>72.206303724928361</v>
      </c>
      <c r="L37" s="101">
        <v>3</v>
      </c>
      <c r="M37" s="101">
        <v>30</v>
      </c>
      <c r="N37" s="81">
        <v>22.333637192342753</v>
      </c>
      <c r="O37" s="101">
        <v>0</v>
      </c>
      <c r="P37" s="101">
        <v>0</v>
      </c>
      <c r="Q37" s="81">
        <v>10.773578240904275</v>
      </c>
      <c r="R37" s="101">
        <v>5</v>
      </c>
      <c r="S37" s="101">
        <v>50</v>
      </c>
      <c r="T37" s="81">
        <v>-75.44</v>
      </c>
      <c r="U37" s="101">
        <v>5</v>
      </c>
      <c r="V37" s="101">
        <v>50</v>
      </c>
      <c r="W37" s="81">
        <v>64.435984772590658</v>
      </c>
      <c r="X37" s="101">
        <v>0</v>
      </c>
      <c r="Y37" s="101">
        <v>0</v>
      </c>
      <c r="Z37" s="81">
        <v>15.151515151515152</v>
      </c>
      <c r="AA37" s="101">
        <v>0</v>
      </c>
      <c r="AB37" s="101">
        <v>0</v>
      </c>
      <c r="AC37" s="81">
        <v>49.456521739130437</v>
      </c>
      <c r="AD37" s="101">
        <v>5</v>
      </c>
      <c r="AE37" s="101">
        <v>50</v>
      </c>
      <c r="AF37" s="101">
        <v>240</v>
      </c>
      <c r="AG37" s="80">
        <v>91814</v>
      </c>
      <c r="AH37" s="80">
        <v>22035360</v>
      </c>
      <c r="AI37" s="102">
        <v>2696453.52</v>
      </c>
      <c r="AJ37" s="102">
        <v>29.368653146578954</v>
      </c>
    </row>
    <row r="38" spans="1:36">
      <c r="A38" s="101">
        <v>33</v>
      </c>
      <c r="B38" s="101" t="s">
        <v>52</v>
      </c>
      <c r="C38" s="101" t="s">
        <v>71</v>
      </c>
      <c r="D38" s="101" t="s">
        <v>72</v>
      </c>
      <c r="E38" s="81">
        <v>88.99944720840243</v>
      </c>
      <c r="F38" s="101">
        <v>5</v>
      </c>
      <c r="G38" s="101">
        <v>50</v>
      </c>
      <c r="H38" s="81">
        <v>89.74037255091207</v>
      </c>
      <c r="I38" s="101">
        <v>5</v>
      </c>
      <c r="J38" s="101">
        <v>50</v>
      </c>
      <c r="K38" s="81">
        <v>90.677966101694921</v>
      </c>
      <c r="L38" s="101">
        <v>5</v>
      </c>
      <c r="M38" s="101">
        <v>50</v>
      </c>
      <c r="N38" s="81">
        <v>24.295774647887324</v>
      </c>
      <c r="O38" s="101">
        <v>0</v>
      </c>
      <c r="P38" s="101">
        <v>0</v>
      </c>
      <c r="Q38" s="81">
        <v>12.045060658578857</v>
      </c>
      <c r="R38" s="101">
        <v>5</v>
      </c>
      <c r="S38" s="101">
        <v>50</v>
      </c>
      <c r="T38" s="81">
        <v>-229.76</v>
      </c>
      <c r="U38" s="101">
        <v>5</v>
      </c>
      <c r="V38" s="101">
        <v>50</v>
      </c>
      <c r="W38" s="81">
        <v>71.428571428571431</v>
      </c>
      <c r="X38" s="101">
        <v>0</v>
      </c>
      <c r="Y38" s="101">
        <v>0</v>
      </c>
      <c r="Z38" s="81">
        <v>0.91383812010443866</v>
      </c>
      <c r="AA38" s="101">
        <v>0</v>
      </c>
      <c r="AB38" s="101">
        <v>0</v>
      </c>
      <c r="AC38" s="81">
        <v>27.704411351503232</v>
      </c>
      <c r="AD38" s="101">
        <v>0</v>
      </c>
      <c r="AE38" s="101">
        <v>0</v>
      </c>
      <c r="AF38" s="101">
        <v>250</v>
      </c>
      <c r="AG38" s="80">
        <v>31682</v>
      </c>
      <c r="AH38" s="80">
        <v>7920500</v>
      </c>
      <c r="AI38" s="102">
        <v>969226.74</v>
      </c>
      <c r="AJ38" s="102">
        <v>30.592347074048355</v>
      </c>
    </row>
    <row r="39" spans="1:36">
      <c r="A39" s="101">
        <v>34</v>
      </c>
      <c r="B39" s="101" t="s">
        <v>52</v>
      </c>
      <c r="C39" s="101" t="s">
        <v>73</v>
      </c>
      <c r="D39" s="101" t="s">
        <v>74</v>
      </c>
      <c r="E39" s="81">
        <v>49.241658240647119</v>
      </c>
      <c r="F39" s="101">
        <v>0</v>
      </c>
      <c r="G39" s="101">
        <v>0</v>
      </c>
      <c r="H39" s="81">
        <v>48.025989261381582</v>
      </c>
      <c r="I39" s="101">
        <v>0</v>
      </c>
      <c r="J39" s="101">
        <v>0</v>
      </c>
      <c r="K39" s="81">
        <v>74.273858921161832</v>
      </c>
      <c r="L39" s="101">
        <v>3</v>
      </c>
      <c r="M39" s="101">
        <v>30</v>
      </c>
      <c r="N39" s="81">
        <v>31.865106675843084</v>
      </c>
      <c r="O39" s="101">
        <v>0</v>
      </c>
      <c r="P39" s="101">
        <v>0</v>
      </c>
      <c r="Q39" s="81">
        <v>16.019079797277154</v>
      </c>
      <c r="R39" s="101">
        <v>4</v>
      </c>
      <c r="S39" s="101">
        <v>40</v>
      </c>
      <c r="T39" s="81">
        <v>-189.07</v>
      </c>
      <c r="U39" s="101">
        <v>5</v>
      </c>
      <c r="V39" s="101">
        <v>50</v>
      </c>
      <c r="W39" s="81">
        <v>76.601894973502496</v>
      </c>
      <c r="X39" s="101">
        <v>0</v>
      </c>
      <c r="Y39" s="101">
        <v>0</v>
      </c>
      <c r="Z39" s="81">
        <v>17.0378042465044</v>
      </c>
      <c r="AA39" s="101">
        <v>0</v>
      </c>
      <c r="AB39" s="101">
        <v>0</v>
      </c>
      <c r="AC39" s="81">
        <v>49.164746543778804</v>
      </c>
      <c r="AD39" s="101">
        <v>5</v>
      </c>
      <c r="AE39" s="101">
        <v>50</v>
      </c>
      <c r="AF39" s="101">
        <v>170</v>
      </c>
      <c r="AG39" s="80">
        <v>62934</v>
      </c>
      <c r="AH39" s="80">
        <v>10698780</v>
      </c>
      <c r="AI39" s="102">
        <v>1309203.1599999999</v>
      </c>
      <c r="AJ39" s="102">
        <v>20.802795944958209</v>
      </c>
    </row>
    <row r="40" spans="1:36">
      <c r="A40" s="101">
        <v>35</v>
      </c>
      <c r="B40" s="101" t="s">
        <v>52</v>
      </c>
      <c r="C40" s="101" t="s">
        <v>75</v>
      </c>
      <c r="D40" s="101" t="s">
        <v>76</v>
      </c>
      <c r="E40" s="81">
        <v>43.743167826937459</v>
      </c>
      <c r="F40" s="101">
        <v>0</v>
      </c>
      <c r="G40" s="101">
        <v>0</v>
      </c>
      <c r="H40" s="81">
        <v>44.746214115388192</v>
      </c>
      <c r="I40" s="101">
        <v>0</v>
      </c>
      <c r="J40" s="101">
        <v>0</v>
      </c>
      <c r="K40" s="81">
        <v>81.276595744680847</v>
      </c>
      <c r="L40" s="101">
        <v>5</v>
      </c>
      <c r="M40" s="101">
        <v>50</v>
      </c>
      <c r="N40" s="81">
        <v>38.225674570727719</v>
      </c>
      <c r="O40" s="101">
        <v>0</v>
      </c>
      <c r="P40" s="101">
        <v>0</v>
      </c>
      <c r="Q40" s="81">
        <v>33.301831927886013</v>
      </c>
      <c r="R40" s="101">
        <v>0</v>
      </c>
      <c r="S40" s="101">
        <v>0</v>
      </c>
      <c r="T40" s="81">
        <v>-191.19</v>
      </c>
      <c r="U40" s="101">
        <v>5</v>
      </c>
      <c r="V40" s="101">
        <v>50</v>
      </c>
      <c r="W40" s="81">
        <v>71.837909123606281</v>
      </c>
      <c r="X40" s="101">
        <v>0</v>
      </c>
      <c r="Y40" s="101">
        <v>0</v>
      </c>
      <c r="Z40" s="81">
        <v>11.043789589644726</v>
      </c>
      <c r="AA40" s="101">
        <v>0</v>
      </c>
      <c r="AB40" s="101">
        <v>0</v>
      </c>
      <c r="AC40" s="81">
        <v>22.474606094537311</v>
      </c>
      <c r="AD40" s="101">
        <v>0</v>
      </c>
      <c r="AE40" s="101">
        <v>0</v>
      </c>
      <c r="AF40" s="101">
        <v>100</v>
      </c>
      <c r="AG40" s="80">
        <v>107746</v>
      </c>
      <c r="AH40" s="80">
        <v>10774600</v>
      </c>
      <c r="AI40" s="102">
        <v>1318481.21</v>
      </c>
      <c r="AJ40" s="102">
        <v>12.23693881907449</v>
      </c>
    </row>
    <row r="41" spans="1:36">
      <c r="A41" s="101">
        <v>36</v>
      </c>
      <c r="B41" s="101" t="s">
        <v>52</v>
      </c>
      <c r="C41" s="101" t="s">
        <v>77</v>
      </c>
      <c r="D41" s="101" t="s">
        <v>78</v>
      </c>
      <c r="E41" s="81">
        <v>49.910477248873249</v>
      </c>
      <c r="F41" s="101">
        <v>0</v>
      </c>
      <c r="G41" s="101">
        <v>0</v>
      </c>
      <c r="H41" s="81">
        <v>49.416380260683482</v>
      </c>
      <c r="I41" s="101">
        <v>0</v>
      </c>
      <c r="J41" s="101">
        <v>0</v>
      </c>
      <c r="K41" s="81">
        <v>67.20930232558139</v>
      </c>
      <c r="L41" s="101">
        <v>2</v>
      </c>
      <c r="M41" s="101">
        <v>20</v>
      </c>
      <c r="N41" s="81">
        <v>36.287799791449423</v>
      </c>
      <c r="O41" s="101">
        <v>0</v>
      </c>
      <c r="P41" s="101">
        <v>0</v>
      </c>
      <c r="Q41" s="81">
        <v>14.868858514961211</v>
      </c>
      <c r="R41" s="101">
        <v>5</v>
      </c>
      <c r="S41" s="101">
        <v>50</v>
      </c>
      <c r="T41" s="81">
        <v>-173.44</v>
      </c>
      <c r="U41" s="101">
        <v>5</v>
      </c>
      <c r="V41" s="101">
        <v>50</v>
      </c>
      <c r="W41" s="81">
        <v>75.171195051910757</v>
      </c>
      <c r="X41" s="101">
        <v>0</v>
      </c>
      <c r="Y41" s="101">
        <v>0</v>
      </c>
      <c r="Z41" s="81">
        <v>5.2744556884391294</v>
      </c>
      <c r="AA41" s="101">
        <v>0</v>
      </c>
      <c r="AB41" s="101">
        <v>0</v>
      </c>
      <c r="AC41" s="81">
        <v>36.718511741384567</v>
      </c>
      <c r="AD41" s="101">
        <v>0</v>
      </c>
      <c r="AE41" s="101">
        <v>0</v>
      </c>
      <c r="AF41" s="101">
        <v>120</v>
      </c>
      <c r="AG41" s="80">
        <v>97152</v>
      </c>
      <c r="AH41" s="80">
        <v>11658240</v>
      </c>
      <c r="AI41" s="102">
        <v>1426611.7</v>
      </c>
      <c r="AJ41" s="102">
        <v>14.684326622200263</v>
      </c>
    </row>
    <row r="42" spans="1:36">
      <c r="A42" s="101">
        <v>37</v>
      </c>
      <c r="B42" s="101" t="s">
        <v>52</v>
      </c>
      <c r="C42" s="101" t="s">
        <v>79</v>
      </c>
      <c r="D42" s="101" t="s">
        <v>80</v>
      </c>
      <c r="E42" s="81">
        <v>64.452510586811854</v>
      </c>
      <c r="F42" s="101">
        <v>1</v>
      </c>
      <c r="G42" s="101">
        <v>10</v>
      </c>
      <c r="H42" s="81">
        <v>66.795069337442214</v>
      </c>
      <c r="I42" s="101">
        <v>2</v>
      </c>
      <c r="J42" s="101">
        <v>20</v>
      </c>
      <c r="K42" s="81">
        <v>70.149253731343279</v>
      </c>
      <c r="L42" s="101">
        <v>3</v>
      </c>
      <c r="M42" s="101">
        <v>30</v>
      </c>
      <c r="N42" s="81">
        <v>44.760213143872114</v>
      </c>
      <c r="O42" s="101">
        <v>0</v>
      </c>
      <c r="P42" s="101">
        <v>0</v>
      </c>
      <c r="Q42" s="81">
        <v>26.350093109869647</v>
      </c>
      <c r="R42" s="101">
        <v>0</v>
      </c>
      <c r="S42" s="101">
        <v>0</v>
      </c>
      <c r="T42" s="81">
        <v>-168.61</v>
      </c>
      <c r="U42" s="101">
        <v>5</v>
      </c>
      <c r="V42" s="101">
        <v>50</v>
      </c>
      <c r="W42" s="81">
        <v>66.877398961390838</v>
      </c>
      <c r="X42" s="101">
        <v>0</v>
      </c>
      <c r="Y42" s="101">
        <v>0</v>
      </c>
      <c r="Z42" s="81">
        <v>8.6524822695035457</v>
      </c>
      <c r="AA42" s="101">
        <v>0</v>
      </c>
      <c r="AB42" s="101">
        <v>0</v>
      </c>
      <c r="AC42" s="81">
        <v>26.458411742566806</v>
      </c>
      <c r="AD42" s="101">
        <v>0</v>
      </c>
      <c r="AE42" s="101">
        <v>0</v>
      </c>
      <c r="AF42" s="101">
        <v>110</v>
      </c>
      <c r="AG42" s="80">
        <v>24542</v>
      </c>
      <c r="AH42" s="80">
        <v>2699620</v>
      </c>
      <c r="AI42" s="102">
        <v>330350.84999999998</v>
      </c>
      <c r="AJ42" s="102">
        <v>13.460632792763425</v>
      </c>
    </row>
    <row r="43" spans="1:36">
      <c r="A43" s="101">
        <v>38</v>
      </c>
      <c r="B43" s="101" t="s">
        <v>52</v>
      </c>
      <c r="C43" s="101" t="s">
        <v>81</v>
      </c>
      <c r="D43" s="101" t="s">
        <v>82</v>
      </c>
      <c r="E43" s="81">
        <v>69.448051948051955</v>
      </c>
      <c r="F43" s="101">
        <v>2</v>
      </c>
      <c r="G43" s="101">
        <v>20</v>
      </c>
      <c r="H43" s="81">
        <v>69.652588555858316</v>
      </c>
      <c r="I43" s="101">
        <v>2</v>
      </c>
      <c r="J43" s="101">
        <v>20</v>
      </c>
      <c r="K43" s="81">
        <v>91.904761904761898</v>
      </c>
      <c r="L43" s="101">
        <v>5</v>
      </c>
      <c r="M43" s="101">
        <v>50</v>
      </c>
      <c r="N43" s="81">
        <v>18.225419664268586</v>
      </c>
      <c r="O43" s="101">
        <v>2</v>
      </c>
      <c r="P43" s="101">
        <v>20</v>
      </c>
      <c r="Q43" s="81">
        <v>7.0158577606919748</v>
      </c>
      <c r="R43" s="101">
        <v>5</v>
      </c>
      <c r="S43" s="101">
        <v>50</v>
      </c>
      <c r="T43" s="81">
        <v>-120.54</v>
      </c>
      <c r="U43" s="101">
        <v>5</v>
      </c>
      <c r="V43" s="101">
        <v>50</v>
      </c>
      <c r="W43" s="81">
        <v>71.870103973792908</v>
      </c>
      <c r="X43" s="101">
        <v>0</v>
      </c>
      <c r="Y43" s="101">
        <v>0</v>
      </c>
      <c r="Z43" s="81">
        <v>9.9204244031830235</v>
      </c>
      <c r="AA43" s="101">
        <v>0</v>
      </c>
      <c r="AB43" s="101">
        <v>0</v>
      </c>
      <c r="AC43" s="81">
        <v>46.515397082658019</v>
      </c>
      <c r="AD43" s="101">
        <v>4</v>
      </c>
      <c r="AE43" s="101">
        <v>40</v>
      </c>
      <c r="AF43" s="101">
        <v>250</v>
      </c>
      <c r="AG43" s="80">
        <v>37102</v>
      </c>
      <c r="AH43" s="80">
        <v>9275500</v>
      </c>
      <c r="AI43" s="102">
        <v>1135037.26</v>
      </c>
      <c r="AJ43" s="102">
        <v>30.592347043286075</v>
      </c>
    </row>
    <row r="44" spans="1:36">
      <c r="A44" s="101">
        <v>39</v>
      </c>
      <c r="B44" s="101" t="s">
        <v>52</v>
      </c>
      <c r="C44" s="101" t="s">
        <v>83</v>
      </c>
      <c r="D44" s="101" t="s">
        <v>84</v>
      </c>
      <c r="E44" s="81">
        <v>61.354581673306775</v>
      </c>
      <c r="F44" s="101">
        <v>1</v>
      </c>
      <c r="G44" s="101">
        <v>10</v>
      </c>
      <c r="H44" s="81">
        <v>60.451574569221627</v>
      </c>
      <c r="I44" s="101">
        <v>1</v>
      </c>
      <c r="J44" s="101">
        <v>10</v>
      </c>
      <c r="K44" s="81">
        <v>84.065934065934073</v>
      </c>
      <c r="L44" s="101">
        <v>5</v>
      </c>
      <c r="M44" s="101">
        <v>50</v>
      </c>
      <c r="N44" s="81">
        <v>17.253521126760564</v>
      </c>
      <c r="O44" s="101">
        <v>3</v>
      </c>
      <c r="P44" s="101">
        <v>30</v>
      </c>
      <c r="Q44" s="81">
        <v>6.4714714714714718</v>
      </c>
      <c r="R44" s="101">
        <v>5</v>
      </c>
      <c r="S44" s="101">
        <v>50</v>
      </c>
      <c r="T44" s="81">
        <v>-233.51</v>
      </c>
      <c r="U44" s="101">
        <v>5</v>
      </c>
      <c r="V44" s="101">
        <v>50</v>
      </c>
      <c r="W44" s="81">
        <v>63.261862219575143</v>
      </c>
      <c r="X44" s="101">
        <v>0</v>
      </c>
      <c r="Y44" s="101">
        <v>0</v>
      </c>
      <c r="Z44" s="81">
        <v>2.0960108181203516</v>
      </c>
      <c r="AA44" s="101">
        <v>0</v>
      </c>
      <c r="AB44" s="101">
        <v>0</v>
      </c>
      <c r="AC44" s="81">
        <v>49.594438006952494</v>
      </c>
      <c r="AD44" s="101">
        <v>5</v>
      </c>
      <c r="AE44" s="101">
        <v>50</v>
      </c>
      <c r="AF44" s="101">
        <v>250</v>
      </c>
      <c r="AG44" s="80">
        <v>41361</v>
      </c>
      <c r="AH44" s="80">
        <v>10340250</v>
      </c>
      <c r="AI44" s="102">
        <v>1265330.07</v>
      </c>
      <c r="AJ44" s="102">
        <v>30.592347138608837</v>
      </c>
    </row>
    <row r="45" spans="1:36">
      <c r="A45" s="101">
        <v>40</v>
      </c>
      <c r="B45" s="101" t="s">
        <v>52</v>
      </c>
      <c r="C45" s="101" t="s">
        <v>85</v>
      </c>
      <c r="D45" s="101" t="s">
        <v>86</v>
      </c>
      <c r="E45" s="81">
        <v>26.863592030096139</v>
      </c>
      <c r="F45" s="101">
        <v>0</v>
      </c>
      <c r="G45" s="101">
        <v>0</v>
      </c>
      <c r="H45" s="81">
        <v>26.342129208371247</v>
      </c>
      <c r="I45" s="101">
        <v>0</v>
      </c>
      <c r="J45" s="101">
        <v>0</v>
      </c>
      <c r="K45" s="81">
        <v>65.753424657534254</v>
      </c>
      <c r="L45" s="101">
        <v>2</v>
      </c>
      <c r="M45" s="101">
        <v>20</v>
      </c>
      <c r="N45" s="81">
        <v>18.161434977578477</v>
      </c>
      <c r="O45" s="101">
        <v>2</v>
      </c>
      <c r="P45" s="101">
        <v>20</v>
      </c>
      <c r="Q45" s="81">
        <v>9.2861655085281107</v>
      </c>
      <c r="R45" s="101">
        <v>5</v>
      </c>
      <c r="S45" s="101">
        <v>50</v>
      </c>
      <c r="T45" s="81">
        <v>-119.23</v>
      </c>
      <c r="U45" s="101">
        <v>5</v>
      </c>
      <c r="V45" s="101">
        <v>50</v>
      </c>
      <c r="W45" s="81">
        <v>69.46657011827179</v>
      </c>
      <c r="X45" s="101">
        <v>0</v>
      </c>
      <c r="Y45" s="101">
        <v>0</v>
      </c>
      <c r="Z45" s="81">
        <v>23.903177004538577</v>
      </c>
      <c r="AA45" s="101">
        <v>0</v>
      </c>
      <c r="AB45" s="101">
        <v>0</v>
      </c>
      <c r="AC45" s="81">
        <v>27.577937649880095</v>
      </c>
      <c r="AD45" s="101">
        <v>0</v>
      </c>
      <c r="AE45" s="101">
        <v>0</v>
      </c>
      <c r="AF45" s="101">
        <v>140</v>
      </c>
      <c r="AG45" s="80">
        <v>20602</v>
      </c>
      <c r="AH45" s="80">
        <v>2884280</v>
      </c>
      <c r="AI45" s="102">
        <v>352947.58</v>
      </c>
      <c r="AJ45" s="102">
        <v>17.13171439666052</v>
      </c>
    </row>
    <row r="46" spans="1:36">
      <c r="A46" s="101">
        <v>41</v>
      </c>
      <c r="B46" s="101" t="s">
        <v>52</v>
      </c>
      <c r="C46" s="101" t="s">
        <v>87</v>
      </c>
      <c r="D46" s="101" t="s">
        <v>88</v>
      </c>
      <c r="E46" s="81">
        <v>42.4894641782059</v>
      </c>
      <c r="F46" s="101">
        <v>0</v>
      </c>
      <c r="G46" s="101">
        <v>0</v>
      </c>
      <c r="H46" s="81">
        <v>42.068454829685699</v>
      </c>
      <c r="I46" s="101">
        <v>0</v>
      </c>
      <c r="J46" s="101">
        <v>0</v>
      </c>
      <c r="K46" s="81">
        <v>74.087591240875909</v>
      </c>
      <c r="L46" s="101">
        <v>3</v>
      </c>
      <c r="M46" s="101">
        <v>30</v>
      </c>
      <c r="N46" s="81">
        <v>21.844660194174757</v>
      </c>
      <c r="O46" s="101">
        <v>0</v>
      </c>
      <c r="P46" s="101">
        <v>0</v>
      </c>
      <c r="Q46" s="81">
        <v>8.6512261580381473</v>
      </c>
      <c r="R46" s="101">
        <v>5</v>
      </c>
      <c r="S46" s="101">
        <v>50</v>
      </c>
      <c r="T46" s="81">
        <v>-399.29</v>
      </c>
      <c r="U46" s="101">
        <v>5</v>
      </c>
      <c r="V46" s="101">
        <v>50</v>
      </c>
      <c r="W46" s="81">
        <v>74.83259633607075</v>
      </c>
      <c r="X46" s="101">
        <v>0</v>
      </c>
      <c r="Y46" s="101">
        <v>0</v>
      </c>
      <c r="Z46" s="81">
        <v>1.335559265442404</v>
      </c>
      <c r="AA46" s="101">
        <v>0</v>
      </c>
      <c r="AB46" s="101">
        <v>0</v>
      </c>
      <c r="AC46" s="81">
        <v>29.995406522737714</v>
      </c>
      <c r="AD46" s="101">
        <v>0</v>
      </c>
      <c r="AE46" s="101">
        <v>0</v>
      </c>
      <c r="AF46" s="101">
        <v>130</v>
      </c>
      <c r="AG46" s="80">
        <v>42088</v>
      </c>
      <c r="AH46" s="80">
        <v>5471440</v>
      </c>
      <c r="AI46" s="102">
        <v>669536.77</v>
      </c>
      <c r="AJ46" s="102">
        <v>15.908020575936135</v>
      </c>
    </row>
    <row r="47" spans="1:36">
      <c r="A47" s="101">
        <v>42</v>
      </c>
      <c r="B47" s="101" t="s">
        <v>52</v>
      </c>
      <c r="C47" s="101" t="s">
        <v>89</v>
      </c>
      <c r="D47" s="101" t="s">
        <v>90</v>
      </c>
      <c r="E47" s="81">
        <v>31.336462450592887</v>
      </c>
      <c r="F47" s="101">
        <v>0</v>
      </c>
      <c r="G47" s="101">
        <v>0</v>
      </c>
      <c r="H47" s="81">
        <v>30.25070350473267</v>
      </c>
      <c r="I47" s="101">
        <v>0</v>
      </c>
      <c r="J47" s="101">
        <v>0</v>
      </c>
      <c r="K47" s="81">
        <v>85.714285714285708</v>
      </c>
      <c r="L47" s="101">
        <v>5</v>
      </c>
      <c r="M47" s="101">
        <v>50</v>
      </c>
      <c r="N47" s="81">
        <v>34.470989761092149</v>
      </c>
      <c r="O47" s="101">
        <v>0</v>
      </c>
      <c r="P47" s="101">
        <v>0</v>
      </c>
      <c r="Q47" s="81">
        <v>33.052090975788701</v>
      </c>
      <c r="R47" s="101">
        <v>0</v>
      </c>
      <c r="S47" s="101">
        <v>0</v>
      </c>
      <c r="T47" s="81">
        <v>-217.08</v>
      </c>
      <c r="U47" s="101">
        <v>5</v>
      </c>
      <c r="V47" s="101">
        <v>50</v>
      </c>
      <c r="W47" s="81">
        <v>82.673684210526318</v>
      </c>
      <c r="X47" s="101">
        <v>3</v>
      </c>
      <c r="Y47" s="101">
        <v>30</v>
      </c>
      <c r="Z47" s="81">
        <v>0.77793493635077793</v>
      </c>
      <c r="AA47" s="101">
        <v>0</v>
      </c>
      <c r="AB47" s="101">
        <v>0</v>
      </c>
      <c r="AC47" s="81">
        <v>52.859866539561487</v>
      </c>
      <c r="AD47" s="101">
        <v>5</v>
      </c>
      <c r="AE47" s="101">
        <v>50</v>
      </c>
      <c r="AF47" s="101">
        <v>180</v>
      </c>
      <c r="AG47" s="80">
        <v>22878</v>
      </c>
      <c r="AH47" s="80">
        <v>4118040</v>
      </c>
      <c r="AI47" s="102">
        <v>503922.04</v>
      </c>
      <c r="AJ47" s="102">
        <v>22.026490077804002</v>
      </c>
    </row>
    <row r="48" spans="1:36">
      <c r="A48" s="101">
        <v>43</v>
      </c>
      <c r="B48" s="101" t="s">
        <v>52</v>
      </c>
      <c r="C48" s="101" t="s">
        <v>91</v>
      </c>
      <c r="D48" s="101" t="s">
        <v>92</v>
      </c>
      <c r="E48" s="81">
        <v>64.655137168322497</v>
      </c>
      <c r="F48" s="101">
        <v>1</v>
      </c>
      <c r="G48" s="101">
        <v>10</v>
      </c>
      <c r="H48" s="81">
        <v>64.021271003093602</v>
      </c>
      <c r="I48" s="101">
        <v>1</v>
      </c>
      <c r="J48" s="101">
        <v>10</v>
      </c>
      <c r="K48" s="81">
        <v>92.295839753466879</v>
      </c>
      <c r="L48" s="101">
        <v>5</v>
      </c>
      <c r="M48" s="101">
        <v>50</v>
      </c>
      <c r="N48" s="81">
        <v>35.062439961575407</v>
      </c>
      <c r="O48" s="101">
        <v>0</v>
      </c>
      <c r="P48" s="101">
        <v>0</v>
      </c>
      <c r="Q48" s="81">
        <v>22.529869144699411</v>
      </c>
      <c r="R48" s="101">
        <v>0</v>
      </c>
      <c r="S48" s="101">
        <v>0</v>
      </c>
      <c r="T48" s="81">
        <v>-66.2</v>
      </c>
      <c r="U48" s="101">
        <v>5</v>
      </c>
      <c r="V48" s="101">
        <v>50</v>
      </c>
      <c r="W48" s="81">
        <v>71.517729507339354</v>
      </c>
      <c r="X48" s="101">
        <v>0</v>
      </c>
      <c r="Y48" s="101">
        <v>0</v>
      </c>
      <c r="Z48" s="81">
        <v>9.5318158303155709</v>
      </c>
      <c r="AA48" s="101">
        <v>0</v>
      </c>
      <c r="AB48" s="101">
        <v>0</v>
      </c>
      <c r="AC48" s="81">
        <v>23.21826280623608</v>
      </c>
      <c r="AD48" s="101">
        <v>0</v>
      </c>
      <c r="AE48" s="101">
        <v>0</v>
      </c>
      <c r="AF48" s="101">
        <v>120</v>
      </c>
      <c r="AG48" s="80">
        <v>134088</v>
      </c>
      <c r="AH48" s="80">
        <v>16090560</v>
      </c>
      <c r="AI48" s="102">
        <v>1968991.98</v>
      </c>
      <c r="AJ48" s="102">
        <v>14.684326561660999</v>
      </c>
    </row>
    <row r="49" spans="1:37">
      <c r="A49" s="101">
        <v>44</v>
      </c>
      <c r="B49" s="101" t="s">
        <v>52</v>
      </c>
      <c r="C49" s="101" t="s">
        <v>99</v>
      </c>
      <c r="D49" s="101" t="s">
        <v>187</v>
      </c>
      <c r="E49" s="81">
        <v>86.355734855193674</v>
      </c>
      <c r="F49" s="101">
        <v>5</v>
      </c>
      <c r="G49" s="101">
        <v>50</v>
      </c>
      <c r="H49" s="81">
        <v>84.559660560902415</v>
      </c>
      <c r="I49" s="101">
        <v>5</v>
      </c>
      <c r="J49" s="101">
        <v>50</v>
      </c>
      <c r="K49" s="81">
        <v>81.454545454545453</v>
      </c>
      <c r="L49" s="101">
        <v>5</v>
      </c>
      <c r="M49" s="101">
        <v>50</v>
      </c>
      <c r="N49" s="81">
        <v>23.47472399767577</v>
      </c>
      <c r="O49" s="101">
        <v>0</v>
      </c>
      <c r="P49" s="101">
        <v>0</v>
      </c>
      <c r="Q49" s="81">
        <v>16.24210046257085</v>
      </c>
      <c r="R49" s="101">
        <v>4</v>
      </c>
      <c r="S49" s="101">
        <v>40</v>
      </c>
      <c r="T49" s="81" t="s">
        <v>279</v>
      </c>
      <c r="U49" s="101">
        <v>0</v>
      </c>
      <c r="V49" s="101">
        <v>0</v>
      </c>
      <c r="W49" s="81">
        <v>68.935488063775395</v>
      </c>
      <c r="X49" s="101">
        <v>0</v>
      </c>
      <c r="Y49" s="101">
        <v>0</v>
      </c>
      <c r="Z49" s="81">
        <v>16.339659054358314</v>
      </c>
      <c r="AA49" s="101">
        <v>0</v>
      </c>
      <c r="AB49" s="101">
        <v>0</v>
      </c>
      <c r="AC49" s="81">
        <v>36.432020802377416</v>
      </c>
      <c r="AD49" s="101">
        <v>0</v>
      </c>
      <c r="AE49" s="101">
        <v>0</v>
      </c>
      <c r="AF49" s="101">
        <v>190</v>
      </c>
      <c r="AG49" s="80">
        <v>101030</v>
      </c>
      <c r="AH49" s="80">
        <v>19195700</v>
      </c>
      <c r="AI49" s="102">
        <v>2348966.06</v>
      </c>
      <c r="AJ49" s="102">
        <v>23.250183707809562</v>
      </c>
    </row>
    <row r="50" spans="1:37">
      <c r="A50" s="101">
        <v>45</v>
      </c>
      <c r="B50" s="101" t="s">
        <v>52</v>
      </c>
      <c r="C50" s="101" t="s">
        <v>101</v>
      </c>
      <c r="D50" s="101" t="s">
        <v>102</v>
      </c>
      <c r="E50" s="81">
        <v>94.802849403029995</v>
      </c>
      <c r="F50" s="101">
        <v>5</v>
      </c>
      <c r="G50" s="101">
        <v>50</v>
      </c>
      <c r="H50" s="81">
        <v>93.182519280205653</v>
      </c>
      <c r="I50" s="101">
        <v>5</v>
      </c>
      <c r="J50" s="101">
        <v>50</v>
      </c>
      <c r="K50" s="81">
        <v>89.65517241379311</v>
      </c>
      <c r="L50" s="101">
        <v>5</v>
      </c>
      <c r="M50" s="101">
        <v>50</v>
      </c>
      <c r="N50" s="81">
        <v>30.578512396694215</v>
      </c>
      <c r="O50" s="101">
        <v>0</v>
      </c>
      <c r="P50" s="101">
        <v>0</v>
      </c>
      <c r="Q50" s="81">
        <v>26.322977125298738</v>
      </c>
      <c r="R50" s="101">
        <v>0</v>
      </c>
      <c r="S50" s="101">
        <v>0</v>
      </c>
      <c r="T50" s="81">
        <v>-143.30000000000001</v>
      </c>
      <c r="U50" s="101">
        <v>5</v>
      </c>
      <c r="V50" s="101">
        <v>50</v>
      </c>
      <c r="W50" s="81">
        <v>71.809062608094081</v>
      </c>
      <c r="X50" s="101">
        <v>0</v>
      </c>
      <c r="Y50" s="101">
        <v>0</v>
      </c>
      <c r="Z50" s="81">
        <v>4.3153049482163404</v>
      </c>
      <c r="AA50" s="101">
        <v>0</v>
      </c>
      <c r="AB50" s="101">
        <v>0</v>
      </c>
      <c r="AC50" s="81">
        <v>29.54633578906553</v>
      </c>
      <c r="AD50" s="101">
        <v>0</v>
      </c>
      <c r="AE50" s="101">
        <v>0</v>
      </c>
      <c r="AF50" s="101">
        <v>200</v>
      </c>
      <c r="AG50" s="80">
        <v>26372</v>
      </c>
      <c r="AH50" s="80">
        <v>5274400</v>
      </c>
      <c r="AI50" s="102">
        <v>645425.1</v>
      </c>
      <c r="AJ50" s="102">
        <v>24.473877597451843</v>
      </c>
    </row>
    <row r="51" spans="1:37">
      <c r="A51" s="101">
        <v>46</v>
      </c>
      <c r="B51" s="101" t="s">
        <v>52</v>
      </c>
      <c r="C51" s="101" t="s">
        <v>103</v>
      </c>
      <c r="D51" s="101" t="s">
        <v>104</v>
      </c>
      <c r="E51" s="81">
        <v>48.814805425275701</v>
      </c>
      <c r="F51" s="101">
        <v>0</v>
      </c>
      <c r="G51" s="101">
        <v>0</v>
      </c>
      <c r="H51" s="81">
        <v>49.797040722796908</v>
      </c>
      <c r="I51" s="101">
        <v>0</v>
      </c>
      <c r="J51" s="101">
        <v>0</v>
      </c>
      <c r="K51" s="81">
        <v>84.745762711864401</v>
      </c>
      <c r="L51" s="101">
        <v>5</v>
      </c>
      <c r="M51" s="101">
        <v>50</v>
      </c>
      <c r="N51" s="81">
        <v>27.599243856332702</v>
      </c>
      <c r="O51" s="101">
        <v>0</v>
      </c>
      <c r="P51" s="101">
        <v>0</v>
      </c>
      <c r="Q51" s="81">
        <v>34.772109870208268</v>
      </c>
      <c r="R51" s="101">
        <v>0</v>
      </c>
      <c r="S51" s="101">
        <v>0</v>
      </c>
      <c r="T51" s="81">
        <v>-986.01</v>
      </c>
      <c r="U51" s="101">
        <v>5</v>
      </c>
      <c r="V51" s="101">
        <v>50</v>
      </c>
      <c r="W51" s="81">
        <v>72.429305912596405</v>
      </c>
      <c r="X51" s="101">
        <v>0</v>
      </c>
      <c r="Y51" s="101">
        <v>0</v>
      </c>
      <c r="Z51" s="81">
        <v>6.953125</v>
      </c>
      <c r="AA51" s="101">
        <v>0</v>
      </c>
      <c r="AB51" s="101">
        <v>0</v>
      </c>
      <c r="AC51" s="81">
        <v>31.675675675675677</v>
      </c>
      <c r="AD51" s="101">
        <v>0</v>
      </c>
      <c r="AE51" s="101">
        <v>0</v>
      </c>
      <c r="AF51" s="101">
        <v>100</v>
      </c>
      <c r="AG51" s="80">
        <v>20470</v>
      </c>
      <c r="AH51" s="80">
        <v>2047000</v>
      </c>
      <c r="AI51" s="102">
        <v>250490.14</v>
      </c>
      <c r="AJ51" s="102">
        <v>12.236938935026869</v>
      </c>
    </row>
    <row r="52" spans="1:37">
      <c r="A52" s="101">
        <v>47</v>
      </c>
      <c r="B52" s="101" t="s">
        <v>52</v>
      </c>
      <c r="C52" s="101" t="s">
        <v>105</v>
      </c>
      <c r="D52" s="101" t="s">
        <v>106</v>
      </c>
      <c r="E52" s="81">
        <v>68.908898305084747</v>
      </c>
      <c r="F52" s="101">
        <v>2</v>
      </c>
      <c r="G52" s="101">
        <v>20</v>
      </c>
      <c r="H52" s="81">
        <v>67.408137406729551</v>
      </c>
      <c r="I52" s="101">
        <v>2</v>
      </c>
      <c r="J52" s="101">
        <v>20</v>
      </c>
      <c r="K52" s="81">
        <v>94.186046511627907</v>
      </c>
      <c r="L52" s="101">
        <v>5</v>
      </c>
      <c r="M52" s="101">
        <v>50</v>
      </c>
      <c r="N52" s="81">
        <v>47.261663286004058</v>
      </c>
      <c r="O52" s="101">
        <v>0</v>
      </c>
      <c r="P52" s="101">
        <v>0</v>
      </c>
      <c r="Q52" s="81">
        <v>12.696198116498081</v>
      </c>
      <c r="R52" s="101">
        <v>5</v>
      </c>
      <c r="S52" s="101">
        <v>50</v>
      </c>
      <c r="T52" s="81">
        <v>-144.82</v>
      </c>
      <c r="U52" s="101">
        <v>5</v>
      </c>
      <c r="V52" s="101">
        <v>50</v>
      </c>
      <c r="W52" s="81">
        <v>72.077472907539772</v>
      </c>
      <c r="X52" s="101">
        <v>0</v>
      </c>
      <c r="Y52" s="101">
        <v>0</v>
      </c>
      <c r="Z52" s="81">
        <v>13.898788310762651</v>
      </c>
      <c r="AA52" s="101">
        <v>0</v>
      </c>
      <c r="AB52" s="101">
        <v>0</v>
      </c>
      <c r="AC52" s="81">
        <v>33.620318553594487</v>
      </c>
      <c r="AD52" s="101">
        <v>0</v>
      </c>
      <c r="AE52" s="101">
        <v>0</v>
      </c>
      <c r="AF52" s="101">
        <v>190</v>
      </c>
      <c r="AG52" s="80">
        <v>23127</v>
      </c>
      <c r="AH52" s="80">
        <v>4394130</v>
      </c>
      <c r="AI52" s="102">
        <v>537707</v>
      </c>
      <c r="AJ52" s="102">
        <v>23.250183767890345</v>
      </c>
    </row>
    <row r="53" spans="1:37">
      <c r="A53" s="101">
        <v>48</v>
      </c>
      <c r="B53" s="101" t="s">
        <v>52</v>
      </c>
      <c r="C53" s="101" t="s">
        <v>107</v>
      </c>
      <c r="D53" s="101" t="s">
        <v>108</v>
      </c>
      <c r="E53" s="81">
        <v>80.235104298720756</v>
      </c>
      <c r="F53" s="101">
        <v>5</v>
      </c>
      <c r="G53" s="101">
        <v>50</v>
      </c>
      <c r="H53" s="81">
        <v>81.825037707390649</v>
      </c>
      <c r="I53" s="101">
        <v>5</v>
      </c>
      <c r="J53" s="101">
        <v>50</v>
      </c>
      <c r="K53" s="81">
        <v>76</v>
      </c>
      <c r="L53" s="101">
        <v>4</v>
      </c>
      <c r="M53" s="101">
        <v>40</v>
      </c>
      <c r="N53" s="81">
        <v>27.700831024930746</v>
      </c>
      <c r="O53" s="101">
        <v>0</v>
      </c>
      <c r="P53" s="101">
        <v>0</v>
      </c>
      <c r="Q53" s="81">
        <v>27.851690294438384</v>
      </c>
      <c r="R53" s="101">
        <v>0</v>
      </c>
      <c r="S53" s="101">
        <v>0</v>
      </c>
      <c r="T53" s="81">
        <v>-54.61</v>
      </c>
      <c r="U53" s="101">
        <v>5</v>
      </c>
      <c r="V53" s="101">
        <v>50</v>
      </c>
      <c r="W53" s="81">
        <v>78.26620323042323</v>
      </c>
      <c r="X53" s="101">
        <v>0</v>
      </c>
      <c r="Y53" s="101">
        <v>0</v>
      </c>
      <c r="Z53" s="81">
        <v>4.3324491600353667</v>
      </c>
      <c r="AA53" s="101">
        <v>0</v>
      </c>
      <c r="AB53" s="101">
        <v>0</v>
      </c>
      <c r="AC53" s="81">
        <v>40.264900662251655</v>
      </c>
      <c r="AD53" s="101">
        <v>1</v>
      </c>
      <c r="AE53" s="101">
        <v>10</v>
      </c>
      <c r="AF53" s="101">
        <v>200</v>
      </c>
      <c r="AG53" s="80">
        <v>24652</v>
      </c>
      <c r="AH53" s="80">
        <v>4930400</v>
      </c>
      <c r="AI53" s="102">
        <v>603330.03</v>
      </c>
      <c r="AJ53" s="102">
        <v>24.473877575855916</v>
      </c>
    </row>
    <row r="54" spans="1:37">
      <c r="A54" s="101">
        <v>49</v>
      </c>
      <c r="B54" s="101" t="s">
        <v>52</v>
      </c>
      <c r="C54" s="101" t="s">
        <v>109</v>
      </c>
      <c r="D54" s="101" t="s">
        <v>110</v>
      </c>
      <c r="E54" s="81">
        <v>82.84891004760712</v>
      </c>
      <c r="F54" s="101">
        <v>5</v>
      </c>
      <c r="G54" s="101">
        <v>50</v>
      </c>
      <c r="H54" s="81">
        <v>82.869118442401302</v>
      </c>
      <c r="I54" s="101">
        <v>5</v>
      </c>
      <c r="J54" s="101">
        <v>50</v>
      </c>
      <c r="K54" s="81">
        <v>90.476190476190482</v>
      </c>
      <c r="L54" s="101">
        <v>5</v>
      </c>
      <c r="M54" s="101">
        <v>50</v>
      </c>
      <c r="N54" s="81">
        <v>19.537815126050422</v>
      </c>
      <c r="O54" s="101">
        <v>1</v>
      </c>
      <c r="P54" s="101">
        <v>10</v>
      </c>
      <c r="Q54" s="81">
        <v>13.968715896689705</v>
      </c>
      <c r="R54" s="101">
        <v>5</v>
      </c>
      <c r="S54" s="101">
        <v>50</v>
      </c>
      <c r="T54" s="81">
        <v>-174.73</v>
      </c>
      <c r="U54" s="101">
        <v>5</v>
      </c>
      <c r="V54" s="101">
        <v>50</v>
      </c>
      <c r="W54" s="81">
        <v>79.476813317479198</v>
      </c>
      <c r="X54" s="101">
        <v>0</v>
      </c>
      <c r="Y54" s="101">
        <v>0</v>
      </c>
      <c r="Z54" s="81">
        <v>7.148347425057648</v>
      </c>
      <c r="AA54" s="101">
        <v>0</v>
      </c>
      <c r="AB54" s="101">
        <v>0</v>
      </c>
      <c r="AC54" s="81">
        <v>39.747634069400632</v>
      </c>
      <c r="AD54" s="101">
        <v>0</v>
      </c>
      <c r="AE54" s="101">
        <v>0</v>
      </c>
      <c r="AF54" s="101">
        <v>260</v>
      </c>
      <c r="AG54" s="80">
        <v>20976</v>
      </c>
      <c r="AH54" s="80">
        <v>5453760</v>
      </c>
      <c r="AI54" s="102">
        <v>667373.27</v>
      </c>
      <c r="AJ54" s="102">
        <v>31.816040713196035</v>
      </c>
    </row>
    <row r="55" spans="1:37">
      <c r="A55" s="101">
        <v>50</v>
      </c>
      <c r="B55" s="101" t="s">
        <v>52</v>
      </c>
      <c r="C55" s="101" t="s">
        <v>93</v>
      </c>
      <c r="D55" s="101" t="s">
        <v>94</v>
      </c>
      <c r="E55" s="81" t="e">
        <v>#N/A</v>
      </c>
      <c r="F55" s="101" t="e">
        <v>#N/A</v>
      </c>
      <c r="G55" s="101" t="e">
        <v>#N/A</v>
      </c>
      <c r="H55" s="81" t="e">
        <v>#N/A</v>
      </c>
      <c r="I55" s="101" t="e">
        <v>#N/A</v>
      </c>
      <c r="J55" s="101" t="e">
        <v>#N/A</v>
      </c>
      <c r="K55" s="81" t="e">
        <v>#N/A</v>
      </c>
      <c r="L55" s="101" t="e">
        <v>#N/A</v>
      </c>
      <c r="M55" s="101" t="e">
        <v>#N/A</v>
      </c>
      <c r="N55" s="81" t="e">
        <v>#N/A</v>
      </c>
      <c r="O55" s="101" t="e">
        <v>#N/A</v>
      </c>
      <c r="P55" s="101" t="e">
        <v>#N/A</v>
      </c>
      <c r="Q55" s="81" t="e">
        <v>#N/A</v>
      </c>
      <c r="R55" s="101" t="e">
        <v>#N/A</v>
      </c>
      <c r="S55" s="101" t="e">
        <v>#N/A</v>
      </c>
      <c r="T55" s="81" t="e">
        <v>#N/A</v>
      </c>
      <c r="U55" s="101" t="e">
        <v>#N/A</v>
      </c>
      <c r="V55" s="101" t="e">
        <v>#N/A</v>
      </c>
      <c r="W55" s="81" t="e">
        <v>#N/A</v>
      </c>
      <c r="X55" s="101" t="e">
        <v>#N/A</v>
      </c>
      <c r="Y55" s="101" t="e">
        <v>#N/A</v>
      </c>
      <c r="Z55" s="81" t="e">
        <v>#N/A</v>
      </c>
      <c r="AA55" s="101" t="e">
        <v>#N/A</v>
      </c>
      <c r="AB55" s="101" t="e">
        <v>#N/A</v>
      </c>
      <c r="AC55" s="81" t="e">
        <v>#N/A</v>
      </c>
      <c r="AD55" s="101" t="e">
        <v>#N/A</v>
      </c>
      <c r="AE55" s="101" t="e">
        <v>#N/A</v>
      </c>
      <c r="AF55" s="101">
        <v>0</v>
      </c>
      <c r="AG55" s="80">
        <v>301</v>
      </c>
      <c r="AH55" s="80">
        <v>0</v>
      </c>
      <c r="AI55" s="102">
        <v>0</v>
      </c>
      <c r="AJ55" s="102">
        <v>0</v>
      </c>
      <c r="AK55">
        <v>6020</v>
      </c>
    </row>
    <row r="56" spans="1:37">
      <c r="A56" s="101">
        <v>51</v>
      </c>
      <c r="B56" s="101" t="s">
        <v>52</v>
      </c>
      <c r="C56" s="101" t="s">
        <v>95</v>
      </c>
      <c r="D56" s="101" t="s">
        <v>96</v>
      </c>
      <c r="E56" s="81" t="e">
        <v>#N/A</v>
      </c>
      <c r="F56" s="101" t="e">
        <v>#N/A</v>
      </c>
      <c r="G56" s="101" t="e">
        <v>#N/A</v>
      </c>
      <c r="H56" s="81" t="e">
        <v>#N/A</v>
      </c>
      <c r="I56" s="101" t="e">
        <v>#N/A</v>
      </c>
      <c r="J56" s="101" t="e">
        <v>#N/A</v>
      </c>
      <c r="K56" s="81" t="e">
        <v>#N/A</v>
      </c>
      <c r="L56" s="101" t="e">
        <v>#N/A</v>
      </c>
      <c r="M56" s="101" t="e">
        <v>#N/A</v>
      </c>
      <c r="N56" s="81" t="e">
        <v>#N/A</v>
      </c>
      <c r="O56" s="101" t="e">
        <v>#N/A</v>
      </c>
      <c r="P56" s="101" t="e">
        <v>#N/A</v>
      </c>
      <c r="Q56" s="81" t="e">
        <v>#N/A</v>
      </c>
      <c r="R56" s="101" t="e">
        <v>#N/A</v>
      </c>
      <c r="S56" s="101" t="e">
        <v>#N/A</v>
      </c>
      <c r="T56" s="81" t="e">
        <v>#N/A</v>
      </c>
      <c r="U56" s="101" t="e">
        <v>#N/A</v>
      </c>
      <c r="V56" s="101" t="e">
        <v>#N/A</v>
      </c>
      <c r="W56" s="81" t="e">
        <v>#N/A</v>
      </c>
      <c r="X56" s="101" t="e">
        <v>#N/A</v>
      </c>
      <c r="Y56" s="101" t="e">
        <v>#N/A</v>
      </c>
      <c r="Z56" s="81" t="e">
        <v>#N/A</v>
      </c>
      <c r="AA56" s="101" t="e">
        <v>#N/A</v>
      </c>
      <c r="AB56" s="101" t="e">
        <v>#N/A</v>
      </c>
      <c r="AC56" s="81" t="e">
        <v>#N/A</v>
      </c>
      <c r="AD56" s="101" t="e">
        <v>#N/A</v>
      </c>
      <c r="AE56" s="101" t="e">
        <v>#N/A</v>
      </c>
      <c r="AF56" s="101">
        <v>0</v>
      </c>
      <c r="AG56" s="80">
        <v>10410</v>
      </c>
      <c r="AH56" s="80">
        <v>0</v>
      </c>
      <c r="AI56" s="102">
        <v>0</v>
      </c>
      <c r="AJ56" s="102">
        <v>0</v>
      </c>
    </row>
    <row r="57" spans="1:37">
      <c r="A57" s="101">
        <v>52</v>
      </c>
      <c r="B57" s="101" t="s">
        <v>52</v>
      </c>
      <c r="C57" s="101" t="s">
        <v>162</v>
      </c>
      <c r="D57" s="101" t="s">
        <v>188</v>
      </c>
      <c r="E57" s="81">
        <v>0</v>
      </c>
      <c r="F57" s="101">
        <v>0</v>
      </c>
      <c r="G57" s="101">
        <v>0</v>
      </c>
      <c r="H57" s="81">
        <v>0</v>
      </c>
      <c r="I57" s="101">
        <v>0</v>
      </c>
      <c r="J57" s="101">
        <v>0</v>
      </c>
      <c r="K57" s="81">
        <v>0</v>
      </c>
      <c r="L57" s="101">
        <v>0</v>
      </c>
      <c r="M57" s="101">
        <v>0</v>
      </c>
      <c r="N57" s="81" t="s">
        <v>286</v>
      </c>
      <c r="O57" s="101">
        <v>0</v>
      </c>
      <c r="P57" s="101">
        <v>0</v>
      </c>
      <c r="Q57" s="81" t="s">
        <v>286</v>
      </c>
      <c r="R57" s="101">
        <v>0</v>
      </c>
      <c r="S57" s="101">
        <v>0</v>
      </c>
      <c r="T57" s="81">
        <v>0</v>
      </c>
      <c r="U57" s="101">
        <v>0</v>
      </c>
      <c r="V57" s="101">
        <v>0</v>
      </c>
      <c r="W57" s="81">
        <v>0</v>
      </c>
      <c r="X57" s="101">
        <v>0</v>
      </c>
      <c r="Y57" s="101">
        <v>0</v>
      </c>
      <c r="Z57" s="81">
        <v>0</v>
      </c>
      <c r="AA57" s="101">
        <v>0</v>
      </c>
      <c r="AB57" s="101">
        <v>0</v>
      </c>
      <c r="AC57" s="81">
        <v>0</v>
      </c>
      <c r="AD57" s="101">
        <v>0</v>
      </c>
      <c r="AE57" s="101">
        <v>0</v>
      </c>
      <c r="AF57" s="101">
        <v>0</v>
      </c>
      <c r="AG57" s="80">
        <v>14338</v>
      </c>
      <c r="AH57" s="80">
        <v>0</v>
      </c>
      <c r="AI57" s="102">
        <v>0</v>
      </c>
      <c r="AJ57" s="102">
        <v>0</v>
      </c>
      <c r="AK57">
        <v>286760</v>
      </c>
    </row>
    <row r="58" spans="1:37">
      <c r="A58" s="101">
        <v>53</v>
      </c>
      <c r="B58" s="101" t="s">
        <v>52</v>
      </c>
      <c r="C58" s="101" t="s">
        <v>97</v>
      </c>
      <c r="D58" s="101" t="s">
        <v>98</v>
      </c>
      <c r="E58" s="81">
        <v>3.1480974541472762</v>
      </c>
      <c r="F58" s="101">
        <v>0</v>
      </c>
      <c r="G58" s="101">
        <v>0</v>
      </c>
      <c r="H58" s="81">
        <v>6.703448275862069</v>
      </c>
      <c r="I58" s="101">
        <v>0</v>
      </c>
      <c r="J58" s="101">
        <v>0</v>
      </c>
      <c r="K58" s="81">
        <v>31.03448275862069</v>
      </c>
      <c r="L58" s="101">
        <v>0</v>
      </c>
      <c r="M58" s="101">
        <v>0</v>
      </c>
      <c r="N58" s="81">
        <v>34.285714285714285</v>
      </c>
      <c r="O58" s="101">
        <v>0</v>
      </c>
      <c r="P58" s="101">
        <v>0</v>
      </c>
      <c r="Q58" s="81">
        <v>48.214285714285715</v>
      </c>
      <c r="R58" s="101">
        <v>0</v>
      </c>
      <c r="S58" s="101">
        <v>0</v>
      </c>
      <c r="T58" s="81">
        <v>0</v>
      </c>
      <c r="U58" s="101">
        <v>0</v>
      </c>
      <c r="V58" s="101">
        <v>0</v>
      </c>
      <c r="W58" s="81">
        <v>12.195121951219512</v>
      </c>
      <c r="X58" s="101">
        <v>0</v>
      </c>
      <c r="Y58" s="101">
        <v>0</v>
      </c>
      <c r="Z58" s="81">
        <v>6.2052505966587113</v>
      </c>
      <c r="AA58" s="101">
        <v>0</v>
      </c>
      <c r="AB58" s="101">
        <v>0</v>
      </c>
      <c r="AC58" s="81">
        <v>0</v>
      </c>
      <c r="AD58" s="101">
        <v>0</v>
      </c>
      <c r="AE58" s="101">
        <v>0</v>
      </c>
      <c r="AF58" s="101">
        <v>0</v>
      </c>
      <c r="AG58" s="80">
        <v>6761</v>
      </c>
      <c r="AH58" s="80">
        <v>0</v>
      </c>
      <c r="AI58" s="102">
        <v>0</v>
      </c>
      <c r="AJ58" s="102">
        <v>0</v>
      </c>
    </row>
    <row r="59" spans="1:37">
      <c r="A59" s="101">
        <v>54</v>
      </c>
      <c r="B59" s="101" t="s">
        <v>111</v>
      </c>
      <c r="C59" s="101" t="s">
        <v>112</v>
      </c>
      <c r="D59" s="101" t="s">
        <v>113</v>
      </c>
      <c r="E59" s="81">
        <v>64.369475013530575</v>
      </c>
      <c r="F59" s="101">
        <v>1</v>
      </c>
      <c r="G59" s="101">
        <v>10</v>
      </c>
      <c r="H59" s="81">
        <v>62.554202554202554</v>
      </c>
      <c r="I59" s="101">
        <v>1</v>
      </c>
      <c r="J59" s="101">
        <v>10</v>
      </c>
      <c r="K59" s="81">
        <v>53.731343283582092</v>
      </c>
      <c r="L59" s="101">
        <v>0</v>
      </c>
      <c r="M59" s="101">
        <v>0</v>
      </c>
      <c r="N59" s="81">
        <v>23.25694783032667</v>
      </c>
      <c r="O59" s="101">
        <v>0</v>
      </c>
      <c r="P59" s="101">
        <v>0</v>
      </c>
      <c r="Q59" s="81">
        <v>24.858437146092864</v>
      </c>
      <c r="R59" s="101">
        <v>0</v>
      </c>
      <c r="S59" s="101">
        <v>0</v>
      </c>
      <c r="T59" s="81">
        <v>-251.36</v>
      </c>
      <c r="U59" s="101">
        <v>5</v>
      </c>
      <c r="V59" s="101">
        <v>50</v>
      </c>
      <c r="W59" s="81">
        <v>56.921186749180926</v>
      </c>
      <c r="X59" s="101">
        <v>0</v>
      </c>
      <c r="Y59" s="101">
        <v>0</v>
      </c>
      <c r="Z59" s="81">
        <v>16.028776978417266</v>
      </c>
      <c r="AA59" s="101">
        <v>0</v>
      </c>
      <c r="AB59" s="101">
        <v>0</v>
      </c>
      <c r="AC59" s="81">
        <v>41.418714963346268</v>
      </c>
      <c r="AD59" s="101">
        <v>1</v>
      </c>
      <c r="AE59" s="101">
        <v>10</v>
      </c>
      <c r="AF59" s="101">
        <v>80</v>
      </c>
      <c r="AG59" s="80">
        <v>93614</v>
      </c>
      <c r="AH59" s="80">
        <v>7489120</v>
      </c>
      <c r="AI59" s="102">
        <v>916439.03</v>
      </c>
      <c r="AJ59" s="102">
        <v>9.7895510286922907</v>
      </c>
    </row>
    <row r="60" spans="1:37">
      <c r="A60" s="101">
        <v>55</v>
      </c>
      <c r="B60" s="101" t="s">
        <v>111</v>
      </c>
      <c r="C60" s="101" t="s">
        <v>114</v>
      </c>
      <c r="D60" s="101" t="s">
        <v>115</v>
      </c>
      <c r="E60" s="81">
        <v>50.908854842897945</v>
      </c>
      <c r="F60" s="101">
        <v>0</v>
      </c>
      <c r="G60" s="101">
        <v>0</v>
      </c>
      <c r="H60" s="81">
        <v>51.241987179487182</v>
      </c>
      <c r="I60" s="101">
        <v>0</v>
      </c>
      <c r="J60" s="101">
        <v>0</v>
      </c>
      <c r="K60" s="81">
        <v>75.409836065573771</v>
      </c>
      <c r="L60" s="101">
        <v>4</v>
      </c>
      <c r="M60" s="101">
        <v>40</v>
      </c>
      <c r="N60" s="81">
        <v>17.794970986460349</v>
      </c>
      <c r="O60" s="101">
        <v>3</v>
      </c>
      <c r="P60" s="101">
        <v>30</v>
      </c>
      <c r="Q60" s="81">
        <v>12.14999020951635</v>
      </c>
      <c r="R60" s="101">
        <v>5</v>
      </c>
      <c r="S60" s="101">
        <v>50</v>
      </c>
      <c r="T60" s="81">
        <v>-121.13</v>
      </c>
      <c r="U60" s="101">
        <v>5</v>
      </c>
      <c r="V60" s="101">
        <v>50</v>
      </c>
      <c r="W60" s="81">
        <v>75.029529884242848</v>
      </c>
      <c r="X60" s="101">
        <v>0</v>
      </c>
      <c r="Y60" s="101">
        <v>0</v>
      </c>
      <c r="Z60" s="81">
        <v>5.617977528089888</v>
      </c>
      <c r="AA60" s="101">
        <v>0</v>
      </c>
      <c r="AB60" s="101">
        <v>0</v>
      </c>
      <c r="AC60" s="81">
        <v>41.897565071368597</v>
      </c>
      <c r="AD60" s="101">
        <v>1</v>
      </c>
      <c r="AE60" s="101">
        <v>10</v>
      </c>
      <c r="AF60" s="101">
        <v>180</v>
      </c>
      <c r="AG60" s="80">
        <v>22406</v>
      </c>
      <c r="AH60" s="80">
        <v>4033080</v>
      </c>
      <c r="AI60" s="102">
        <v>493525.53</v>
      </c>
      <c r="AJ60" s="102">
        <v>22.026489779523342</v>
      </c>
    </row>
    <row r="61" spans="1:37">
      <c r="A61" s="101">
        <v>56</v>
      </c>
      <c r="B61" s="101" t="s">
        <v>111</v>
      </c>
      <c r="C61" s="101" t="s">
        <v>116</v>
      </c>
      <c r="D61" s="101" t="s">
        <v>117</v>
      </c>
      <c r="E61" s="81">
        <v>23.279675595969525</v>
      </c>
      <c r="F61" s="101">
        <v>0</v>
      </c>
      <c r="G61" s="101">
        <v>0</v>
      </c>
      <c r="H61" s="81">
        <v>23.267264234313849</v>
      </c>
      <c r="I61" s="101">
        <v>0</v>
      </c>
      <c r="J61" s="101">
        <v>0</v>
      </c>
      <c r="K61" s="81">
        <v>74.34210526315789</v>
      </c>
      <c r="L61" s="101">
        <v>3</v>
      </c>
      <c r="M61" s="101">
        <v>30</v>
      </c>
      <c r="N61" s="81">
        <v>18.350383631713555</v>
      </c>
      <c r="O61" s="101">
        <v>2</v>
      </c>
      <c r="P61" s="101">
        <v>20</v>
      </c>
      <c r="Q61" s="81">
        <v>14.437604924454392</v>
      </c>
      <c r="R61" s="101">
        <v>5</v>
      </c>
      <c r="S61" s="101">
        <v>50</v>
      </c>
      <c r="T61" s="81">
        <v>-288.56</v>
      </c>
      <c r="U61" s="101">
        <v>5</v>
      </c>
      <c r="V61" s="101">
        <v>50</v>
      </c>
      <c r="W61" s="81">
        <v>62.526084568918179</v>
      </c>
      <c r="X61" s="101">
        <v>0</v>
      </c>
      <c r="Y61" s="101">
        <v>0</v>
      </c>
      <c r="Z61" s="81">
        <v>5.0169109357384443</v>
      </c>
      <c r="AA61" s="101">
        <v>0</v>
      </c>
      <c r="AB61" s="101">
        <v>0</v>
      </c>
      <c r="AC61" s="81">
        <v>38.454898575744494</v>
      </c>
      <c r="AD61" s="101">
        <v>0</v>
      </c>
      <c r="AE61" s="101">
        <v>0</v>
      </c>
      <c r="AF61" s="101">
        <v>150</v>
      </c>
      <c r="AG61" s="80">
        <v>48162</v>
      </c>
      <c r="AH61" s="80">
        <v>7224300</v>
      </c>
      <c r="AI61" s="102">
        <v>884033.17</v>
      </c>
      <c r="AJ61" s="102">
        <v>18.3554082056393</v>
      </c>
    </row>
    <row r="62" spans="1:37">
      <c r="A62" s="101">
        <v>57</v>
      </c>
      <c r="B62" s="101" t="s">
        <v>111</v>
      </c>
      <c r="C62" s="101" t="s">
        <v>118</v>
      </c>
      <c r="D62" s="101" t="s">
        <v>119</v>
      </c>
      <c r="E62" s="81">
        <v>58.760409098530154</v>
      </c>
      <c r="F62" s="101">
        <v>0</v>
      </c>
      <c r="G62" s="101">
        <v>0</v>
      </c>
      <c r="H62" s="81">
        <v>58.746355685131192</v>
      </c>
      <c r="I62" s="101">
        <v>0</v>
      </c>
      <c r="J62" s="101">
        <v>0</v>
      </c>
      <c r="K62" s="81">
        <v>69.607843137254903</v>
      </c>
      <c r="L62" s="101">
        <v>2</v>
      </c>
      <c r="M62" s="101">
        <v>20</v>
      </c>
      <c r="N62" s="81">
        <v>22.555488902219555</v>
      </c>
      <c r="O62" s="101">
        <v>0</v>
      </c>
      <c r="P62" s="101">
        <v>0</v>
      </c>
      <c r="Q62" s="81">
        <v>19.031914893617021</v>
      </c>
      <c r="R62" s="101">
        <v>1</v>
      </c>
      <c r="S62" s="101">
        <v>10</v>
      </c>
      <c r="T62" s="81">
        <v>-492.69</v>
      </c>
      <c r="U62" s="101">
        <v>5</v>
      </c>
      <c r="V62" s="101">
        <v>50</v>
      </c>
      <c r="W62" s="81">
        <v>59.610376080841753</v>
      </c>
      <c r="X62" s="101">
        <v>0</v>
      </c>
      <c r="Y62" s="101">
        <v>0</v>
      </c>
      <c r="Z62" s="81">
        <v>17.460796139927623</v>
      </c>
      <c r="AA62" s="101">
        <v>0</v>
      </c>
      <c r="AB62" s="101">
        <v>0</v>
      </c>
      <c r="AC62" s="81">
        <v>50.444444444444443</v>
      </c>
      <c r="AD62" s="101">
        <v>5</v>
      </c>
      <c r="AE62" s="101">
        <v>50</v>
      </c>
      <c r="AF62" s="101">
        <v>130</v>
      </c>
      <c r="AG62" s="80">
        <v>48023</v>
      </c>
      <c r="AH62" s="80">
        <v>6242990</v>
      </c>
      <c r="AI62" s="102">
        <v>763950.87</v>
      </c>
      <c r="AJ62" s="102">
        <v>15.908020531828498</v>
      </c>
    </row>
    <row r="63" spans="1:37">
      <c r="A63" s="101">
        <v>58</v>
      </c>
      <c r="B63" s="101" t="s">
        <v>111</v>
      </c>
      <c r="C63" s="101" t="s">
        <v>120</v>
      </c>
      <c r="D63" s="101" t="s">
        <v>121</v>
      </c>
      <c r="E63" s="81">
        <v>44.337372388130902</v>
      </c>
      <c r="F63" s="101">
        <v>0</v>
      </c>
      <c r="G63" s="101">
        <v>0</v>
      </c>
      <c r="H63" s="81">
        <v>43.500050115265111</v>
      </c>
      <c r="I63" s="101">
        <v>0</v>
      </c>
      <c r="J63" s="101">
        <v>0</v>
      </c>
      <c r="K63" s="81">
        <v>72.916666666666671</v>
      </c>
      <c r="L63" s="101">
        <v>3</v>
      </c>
      <c r="M63" s="101">
        <v>30</v>
      </c>
      <c r="N63" s="81">
        <v>28.351955307262571</v>
      </c>
      <c r="O63" s="101">
        <v>0</v>
      </c>
      <c r="P63" s="101">
        <v>0</v>
      </c>
      <c r="Q63" s="81">
        <v>14.709461515059324</v>
      </c>
      <c r="R63" s="101">
        <v>5</v>
      </c>
      <c r="S63" s="101">
        <v>50</v>
      </c>
      <c r="T63" s="81">
        <v>-327.35000000000002</v>
      </c>
      <c r="U63" s="101">
        <v>5</v>
      </c>
      <c r="V63" s="101">
        <v>50</v>
      </c>
      <c r="W63" s="81">
        <v>50.111181702668361</v>
      </c>
      <c r="X63" s="101">
        <v>0</v>
      </c>
      <c r="Y63" s="101">
        <v>0</v>
      </c>
      <c r="Z63" s="81">
        <v>9.0242526790750137</v>
      </c>
      <c r="AA63" s="101">
        <v>0</v>
      </c>
      <c r="AB63" s="101">
        <v>0</v>
      </c>
      <c r="AC63" s="81">
        <v>31.468048359240068</v>
      </c>
      <c r="AD63" s="101">
        <v>0</v>
      </c>
      <c r="AE63" s="101">
        <v>0</v>
      </c>
      <c r="AF63" s="101">
        <v>130</v>
      </c>
      <c r="AG63" s="80">
        <v>26110</v>
      </c>
      <c r="AH63" s="80">
        <v>3394300</v>
      </c>
      <c r="AI63" s="102">
        <v>415358.41</v>
      </c>
      <c r="AJ63" s="102">
        <v>15.908020298736115</v>
      </c>
    </row>
    <row r="64" spans="1:37">
      <c r="A64" s="101">
        <v>59</v>
      </c>
      <c r="B64" s="101" t="s">
        <v>111</v>
      </c>
      <c r="C64" s="101" t="s">
        <v>122</v>
      </c>
      <c r="D64" s="101" t="s">
        <v>123</v>
      </c>
      <c r="E64" s="81">
        <v>67.312581598295878</v>
      </c>
      <c r="F64" s="101">
        <v>2</v>
      </c>
      <c r="G64" s="101">
        <v>20</v>
      </c>
      <c r="H64" s="81">
        <v>67.534537725823597</v>
      </c>
      <c r="I64" s="101">
        <v>2</v>
      </c>
      <c r="J64" s="101">
        <v>20</v>
      </c>
      <c r="K64" s="81">
        <v>72.61904761904762</v>
      </c>
      <c r="L64" s="101">
        <v>3</v>
      </c>
      <c r="M64" s="101">
        <v>30</v>
      </c>
      <c r="N64" s="81">
        <v>17.021276595744681</v>
      </c>
      <c r="O64" s="101">
        <v>3</v>
      </c>
      <c r="P64" s="101">
        <v>30</v>
      </c>
      <c r="Q64" s="81">
        <v>18.230363241229433</v>
      </c>
      <c r="R64" s="101">
        <v>2</v>
      </c>
      <c r="S64" s="101">
        <v>20</v>
      </c>
      <c r="T64" s="81">
        <v>-349.71</v>
      </c>
      <c r="U64" s="101">
        <v>5</v>
      </c>
      <c r="V64" s="101">
        <v>50</v>
      </c>
      <c r="W64" s="81">
        <v>76.953778807776487</v>
      </c>
      <c r="X64" s="101">
        <v>0</v>
      </c>
      <c r="Y64" s="101">
        <v>0</v>
      </c>
      <c r="Z64" s="81">
        <v>12.070282658517952</v>
      </c>
      <c r="AA64" s="101">
        <v>0</v>
      </c>
      <c r="AB64" s="101">
        <v>0</v>
      </c>
      <c r="AC64" s="81">
        <v>54.797010704908097</v>
      </c>
      <c r="AD64" s="101">
        <v>5</v>
      </c>
      <c r="AE64" s="101">
        <v>50</v>
      </c>
      <c r="AF64" s="101">
        <v>220</v>
      </c>
      <c r="AG64" s="80">
        <v>41617</v>
      </c>
      <c r="AH64" s="80">
        <v>9155740</v>
      </c>
      <c r="AI64" s="102">
        <v>1120382.3</v>
      </c>
      <c r="AJ64" s="102">
        <v>26.921265348295169</v>
      </c>
    </row>
    <row r="65" spans="1:36">
      <c r="A65" s="101">
        <v>60</v>
      </c>
      <c r="B65" s="101" t="s">
        <v>111</v>
      </c>
      <c r="C65" s="101" t="s">
        <v>124</v>
      </c>
      <c r="D65" s="101" t="s">
        <v>125</v>
      </c>
      <c r="E65" s="81">
        <v>69.949174078780175</v>
      </c>
      <c r="F65" s="101">
        <v>2</v>
      </c>
      <c r="G65" s="101">
        <v>20</v>
      </c>
      <c r="H65" s="81">
        <v>72.514228322731839</v>
      </c>
      <c r="I65" s="101">
        <v>3</v>
      </c>
      <c r="J65" s="101">
        <v>30</v>
      </c>
      <c r="K65" s="81">
        <v>62.790697674418603</v>
      </c>
      <c r="L65" s="101">
        <v>1</v>
      </c>
      <c r="M65" s="101">
        <v>10</v>
      </c>
      <c r="N65" s="81">
        <v>23.161189358372457</v>
      </c>
      <c r="O65" s="101">
        <v>0</v>
      </c>
      <c r="P65" s="101">
        <v>0</v>
      </c>
      <c r="Q65" s="81">
        <v>18.559153998678124</v>
      </c>
      <c r="R65" s="101">
        <v>2</v>
      </c>
      <c r="S65" s="101">
        <v>20</v>
      </c>
      <c r="T65" s="81">
        <v>-293.29000000000002</v>
      </c>
      <c r="U65" s="101">
        <v>5</v>
      </c>
      <c r="V65" s="101">
        <v>50</v>
      </c>
      <c r="W65" s="81">
        <v>65.006002400960384</v>
      </c>
      <c r="X65" s="101">
        <v>0</v>
      </c>
      <c r="Y65" s="101">
        <v>0</v>
      </c>
      <c r="Z65" s="81">
        <v>0.45454545454545453</v>
      </c>
      <c r="AA65" s="101">
        <v>0</v>
      </c>
      <c r="AB65" s="101">
        <v>0</v>
      </c>
      <c r="AC65" s="81">
        <v>63.483146067415731</v>
      </c>
      <c r="AD65" s="101">
        <v>5</v>
      </c>
      <c r="AE65" s="101">
        <v>50</v>
      </c>
      <c r="AF65" s="101">
        <v>180</v>
      </c>
      <c r="AG65" s="80">
        <v>18228</v>
      </c>
      <c r="AH65" s="80">
        <v>3281040</v>
      </c>
      <c r="AI65" s="102">
        <v>401498.86</v>
      </c>
      <c r="AJ65" s="102">
        <v>22.026490015360981</v>
      </c>
    </row>
    <row r="66" spans="1:36">
      <c r="A66" s="101">
        <v>61</v>
      </c>
      <c r="B66" s="101" t="s">
        <v>111</v>
      </c>
      <c r="C66" s="101" t="s">
        <v>126</v>
      </c>
      <c r="D66" s="101" t="s">
        <v>127</v>
      </c>
      <c r="E66" s="81">
        <v>57.222283998665631</v>
      </c>
      <c r="F66" s="101">
        <v>0</v>
      </c>
      <c r="G66" s="101">
        <v>0</v>
      </c>
      <c r="H66" s="81">
        <v>57.758326702284869</v>
      </c>
      <c r="I66" s="101">
        <v>0</v>
      </c>
      <c r="J66" s="101">
        <v>0</v>
      </c>
      <c r="K66" s="81">
        <v>71.25</v>
      </c>
      <c r="L66" s="101">
        <v>3</v>
      </c>
      <c r="M66" s="101">
        <v>30</v>
      </c>
      <c r="N66" s="81">
        <v>16.207276736493935</v>
      </c>
      <c r="O66" s="101">
        <v>4</v>
      </c>
      <c r="P66" s="101">
        <v>40</v>
      </c>
      <c r="Q66" s="81">
        <v>12.484002326934265</v>
      </c>
      <c r="R66" s="101">
        <v>5</v>
      </c>
      <c r="S66" s="101">
        <v>50</v>
      </c>
      <c r="T66" s="81">
        <v>-282.45999999999998</v>
      </c>
      <c r="U66" s="101">
        <v>5</v>
      </c>
      <c r="V66" s="101">
        <v>50</v>
      </c>
      <c r="W66" s="81">
        <v>50.257320319432118</v>
      </c>
      <c r="X66" s="101">
        <v>0</v>
      </c>
      <c r="Y66" s="101">
        <v>0</v>
      </c>
      <c r="Z66" s="81">
        <v>5.9598853868194839</v>
      </c>
      <c r="AA66" s="101">
        <v>0</v>
      </c>
      <c r="AB66" s="101">
        <v>0</v>
      </c>
      <c r="AC66" s="81">
        <v>41.329966329966332</v>
      </c>
      <c r="AD66" s="101">
        <v>1</v>
      </c>
      <c r="AE66" s="101">
        <v>10</v>
      </c>
      <c r="AF66" s="101">
        <v>180</v>
      </c>
      <c r="AG66" s="80">
        <v>22284</v>
      </c>
      <c r="AH66" s="80">
        <v>4011120</v>
      </c>
      <c r="AI66" s="102">
        <v>490838.3</v>
      </c>
      <c r="AJ66" s="102">
        <v>22.026489858194221</v>
      </c>
    </row>
    <row r="67" spans="1:36">
      <c r="A67" s="101">
        <v>62</v>
      </c>
      <c r="B67" s="101" t="s">
        <v>111</v>
      </c>
      <c r="C67" s="101" t="s">
        <v>128</v>
      </c>
      <c r="D67" s="101" t="s">
        <v>129</v>
      </c>
      <c r="E67" s="81">
        <v>62.154843630816174</v>
      </c>
      <c r="F67" s="101">
        <v>1</v>
      </c>
      <c r="G67" s="101">
        <v>10</v>
      </c>
      <c r="H67" s="81">
        <v>61.9941511223522</v>
      </c>
      <c r="I67" s="101">
        <v>1</v>
      </c>
      <c r="J67" s="101">
        <v>10</v>
      </c>
      <c r="K67" s="81">
        <v>69.565217391304344</v>
      </c>
      <c r="L67" s="101">
        <v>2</v>
      </c>
      <c r="M67" s="101">
        <v>20</v>
      </c>
      <c r="N67" s="81">
        <v>26.616094986807386</v>
      </c>
      <c r="O67" s="101">
        <v>0</v>
      </c>
      <c r="P67" s="101">
        <v>0</v>
      </c>
      <c r="Q67" s="81">
        <v>27.236470732605227</v>
      </c>
      <c r="R67" s="101">
        <v>0</v>
      </c>
      <c r="S67" s="101">
        <v>0</v>
      </c>
      <c r="T67" s="81">
        <v>-354.77</v>
      </c>
      <c r="U67" s="101">
        <v>5</v>
      </c>
      <c r="V67" s="101">
        <v>50</v>
      </c>
      <c r="W67" s="81">
        <v>58.794130838726211</v>
      </c>
      <c r="X67" s="101">
        <v>0</v>
      </c>
      <c r="Y67" s="101">
        <v>0</v>
      </c>
      <c r="Z67" s="81">
        <v>11.638591117917304</v>
      </c>
      <c r="AA67" s="101">
        <v>0</v>
      </c>
      <c r="AB67" s="101">
        <v>0</v>
      </c>
      <c r="AC67" s="81">
        <v>44.06063256085119</v>
      </c>
      <c r="AD67" s="101">
        <v>3</v>
      </c>
      <c r="AE67" s="101">
        <v>30</v>
      </c>
      <c r="AF67" s="101">
        <v>120</v>
      </c>
      <c r="AG67" s="80">
        <v>72365</v>
      </c>
      <c r="AH67" s="80">
        <v>8683800</v>
      </c>
      <c r="AI67" s="102">
        <v>1062631.29</v>
      </c>
      <c r="AJ67" s="102">
        <v>14.684326539072757</v>
      </c>
    </row>
    <row r="68" spans="1:36">
      <c r="A68" s="101">
        <v>63</v>
      </c>
      <c r="B68" s="101" t="s">
        <v>111</v>
      </c>
      <c r="C68" s="101" t="s">
        <v>130</v>
      </c>
      <c r="D68" s="101" t="s">
        <v>131</v>
      </c>
      <c r="E68" s="81">
        <v>74.535315985130111</v>
      </c>
      <c r="F68" s="101">
        <v>3</v>
      </c>
      <c r="G68" s="101">
        <v>30</v>
      </c>
      <c r="H68" s="81">
        <v>73.888888888888886</v>
      </c>
      <c r="I68" s="101">
        <v>3</v>
      </c>
      <c r="J68" s="101">
        <v>30</v>
      </c>
      <c r="K68" s="81">
        <v>50</v>
      </c>
      <c r="L68" s="101">
        <v>0</v>
      </c>
      <c r="M68" s="101">
        <v>0</v>
      </c>
      <c r="N68" s="81">
        <v>49.056603773584904</v>
      </c>
      <c r="O68" s="101">
        <v>0</v>
      </c>
      <c r="P68" s="101">
        <v>0</v>
      </c>
      <c r="Q68" s="81">
        <v>51.520270270270274</v>
      </c>
      <c r="R68" s="101">
        <v>0</v>
      </c>
      <c r="S68" s="101">
        <v>0</v>
      </c>
      <c r="T68" s="81">
        <v>0</v>
      </c>
      <c r="U68" s="101">
        <v>0</v>
      </c>
      <c r="V68" s="101">
        <v>0</v>
      </c>
      <c r="W68" s="81">
        <v>92.899408284023664</v>
      </c>
      <c r="X68" s="101">
        <v>5</v>
      </c>
      <c r="Y68" s="101">
        <v>50</v>
      </c>
      <c r="Z68" s="81">
        <v>6.9444444444444446</v>
      </c>
      <c r="AA68" s="101">
        <v>0</v>
      </c>
      <c r="AB68" s="101">
        <v>0</v>
      </c>
      <c r="AC68" s="81">
        <v>28.4</v>
      </c>
      <c r="AD68" s="101">
        <v>0</v>
      </c>
      <c r="AE68" s="101">
        <v>0</v>
      </c>
      <c r="AF68" s="101">
        <v>110</v>
      </c>
      <c r="AG68" s="80">
        <v>2459</v>
      </c>
      <c r="AH68" s="80">
        <v>270490</v>
      </c>
      <c r="AI68" s="102">
        <v>33099.699999999997</v>
      </c>
      <c r="AJ68" s="102">
        <v>13.46063440422936</v>
      </c>
    </row>
    <row r="69" spans="1:36">
      <c r="A69" s="101">
        <v>64</v>
      </c>
      <c r="B69" s="101" t="s">
        <v>132</v>
      </c>
      <c r="C69" s="101" t="s">
        <v>133</v>
      </c>
      <c r="D69" s="101" t="s">
        <v>134</v>
      </c>
      <c r="E69" s="81">
        <v>40.315952393659607</v>
      </c>
      <c r="F69" s="101">
        <v>0</v>
      </c>
      <c r="G69" s="101">
        <v>0</v>
      </c>
      <c r="H69" s="81">
        <v>39.985558021983898</v>
      </c>
      <c r="I69" s="101">
        <v>0</v>
      </c>
      <c r="J69" s="101">
        <v>0</v>
      </c>
      <c r="K69" s="81">
        <v>66.666666666666671</v>
      </c>
      <c r="L69" s="101">
        <v>2</v>
      </c>
      <c r="M69" s="101">
        <v>20</v>
      </c>
      <c r="N69" s="81">
        <v>24.029850746268657</v>
      </c>
      <c r="O69" s="101">
        <v>0</v>
      </c>
      <c r="P69" s="101">
        <v>0</v>
      </c>
      <c r="Q69" s="81">
        <v>17.482564831742163</v>
      </c>
      <c r="R69" s="101">
        <v>3</v>
      </c>
      <c r="S69" s="101">
        <v>30</v>
      </c>
      <c r="T69" s="81">
        <v>-255.74</v>
      </c>
      <c r="U69" s="101">
        <v>5</v>
      </c>
      <c r="V69" s="101">
        <v>50</v>
      </c>
      <c r="W69" s="81">
        <v>56.376387574219088</v>
      </c>
      <c r="X69" s="101">
        <v>0</v>
      </c>
      <c r="Y69" s="101">
        <v>0</v>
      </c>
      <c r="Z69" s="81">
        <v>14.199203187250996</v>
      </c>
      <c r="AA69" s="101">
        <v>0</v>
      </c>
      <c r="AB69" s="101">
        <v>0</v>
      </c>
      <c r="AC69" s="81">
        <v>23.749016080062972</v>
      </c>
      <c r="AD69" s="101">
        <v>0</v>
      </c>
      <c r="AE69" s="101">
        <v>0</v>
      </c>
      <c r="AF69" s="101">
        <v>100</v>
      </c>
      <c r="AG69" s="80">
        <v>99722</v>
      </c>
      <c r="AH69" s="80">
        <v>9972200</v>
      </c>
      <c r="AI69" s="102">
        <v>1220292.01</v>
      </c>
      <c r="AJ69" s="102">
        <v>12.236938789835744</v>
      </c>
    </row>
    <row r="70" spans="1:36">
      <c r="A70" s="101">
        <v>65</v>
      </c>
      <c r="B70" s="101" t="s">
        <v>132</v>
      </c>
      <c r="C70" s="101" t="s">
        <v>135</v>
      </c>
      <c r="D70" s="101" t="s">
        <v>136</v>
      </c>
      <c r="E70" s="81">
        <v>54.961768617021278</v>
      </c>
      <c r="F70" s="101">
        <v>0</v>
      </c>
      <c r="G70" s="101">
        <v>0</v>
      </c>
      <c r="H70" s="81">
        <v>54.721322652122041</v>
      </c>
      <c r="I70" s="101">
        <v>0</v>
      </c>
      <c r="J70" s="101">
        <v>0</v>
      </c>
      <c r="K70" s="81">
        <v>80</v>
      </c>
      <c r="L70" s="101">
        <v>5</v>
      </c>
      <c r="M70" s="101">
        <v>50</v>
      </c>
      <c r="N70" s="81">
        <v>21.585160202360878</v>
      </c>
      <c r="O70" s="101">
        <v>0</v>
      </c>
      <c r="P70" s="101">
        <v>0</v>
      </c>
      <c r="Q70" s="81">
        <v>13.650929288613543</v>
      </c>
      <c r="R70" s="101">
        <v>5</v>
      </c>
      <c r="S70" s="101">
        <v>50</v>
      </c>
      <c r="T70" s="81">
        <v>-102.33</v>
      </c>
      <c r="U70" s="101">
        <v>5</v>
      </c>
      <c r="V70" s="101">
        <v>50</v>
      </c>
      <c r="W70" s="81">
        <v>73.504023408924652</v>
      </c>
      <c r="X70" s="101">
        <v>0</v>
      </c>
      <c r="Y70" s="101">
        <v>0</v>
      </c>
      <c r="Z70" s="81">
        <v>22.252559726962456</v>
      </c>
      <c r="AA70" s="101">
        <v>0</v>
      </c>
      <c r="AB70" s="101">
        <v>0</v>
      </c>
      <c r="AC70" s="81">
        <v>32.229477611940297</v>
      </c>
      <c r="AD70" s="101">
        <v>0</v>
      </c>
      <c r="AE70" s="101">
        <v>0</v>
      </c>
      <c r="AF70" s="101">
        <v>150</v>
      </c>
      <c r="AG70" s="80">
        <v>31444</v>
      </c>
      <c r="AH70" s="80">
        <v>4716600</v>
      </c>
      <c r="AI70" s="102">
        <v>577167.46</v>
      </c>
      <c r="AJ70" s="102">
        <v>18.355408344994274</v>
      </c>
    </row>
    <row r="71" spans="1:36">
      <c r="A71" s="101">
        <v>66</v>
      </c>
      <c r="B71" s="101" t="s">
        <v>132</v>
      </c>
      <c r="C71" s="101" t="s">
        <v>137</v>
      </c>
      <c r="D71" s="101" t="s">
        <v>138</v>
      </c>
      <c r="E71" s="81">
        <v>50.041834639081159</v>
      </c>
      <c r="F71" s="101">
        <v>0</v>
      </c>
      <c r="G71" s="101">
        <v>0</v>
      </c>
      <c r="H71" s="81">
        <v>49.821206467661689</v>
      </c>
      <c r="I71" s="101">
        <v>0</v>
      </c>
      <c r="J71" s="101">
        <v>0</v>
      </c>
      <c r="K71" s="81">
        <v>69.421487603305792</v>
      </c>
      <c r="L71" s="101">
        <v>2</v>
      </c>
      <c r="M71" s="101">
        <v>20</v>
      </c>
      <c r="N71" s="81">
        <v>9.5936794582392775</v>
      </c>
      <c r="O71" s="101">
        <v>5</v>
      </c>
      <c r="P71" s="101">
        <v>50</v>
      </c>
      <c r="Q71" s="81">
        <v>9.0875023421397785</v>
      </c>
      <c r="R71" s="101">
        <v>5</v>
      </c>
      <c r="S71" s="101">
        <v>50</v>
      </c>
      <c r="T71" s="81">
        <v>-238.39</v>
      </c>
      <c r="U71" s="101">
        <v>5</v>
      </c>
      <c r="V71" s="101">
        <v>50</v>
      </c>
      <c r="W71" s="81">
        <v>69.379258137774414</v>
      </c>
      <c r="X71" s="101">
        <v>0</v>
      </c>
      <c r="Y71" s="101">
        <v>0</v>
      </c>
      <c r="Z71" s="81">
        <v>6.142391810144253</v>
      </c>
      <c r="AA71" s="101">
        <v>0</v>
      </c>
      <c r="AB71" s="101">
        <v>0</v>
      </c>
      <c r="AC71" s="81">
        <v>30.123839009287927</v>
      </c>
      <c r="AD71" s="101">
        <v>0</v>
      </c>
      <c r="AE71" s="101">
        <v>0</v>
      </c>
      <c r="AF71" s="101">
        <v>170</v>
      </c>
      <c r="AG71" s="80">
        <v>38309</v>
      </c>
      <c r="AH71" s="80">
        <v>6512530</v>
      </c>
      <c r="AI71" s="102">
        <v>796934.31</v>
      </c>
      <c r="AJ71" s="102">
        <v>20.802795948732676</v>
      </c>
    </row>
    <row r="72" spans="1:36">
      <c r="A72" s="101">
        <v>67</v>
      </c>
      <c r="B72" s="101" t="s">
        <v>132</v>
      </c>
      <c r="C72" s="101" t="s">
        <v>139</v>
      </c>
      <c r="D72" s="101" t="s">
        <v>140</v>
      </c>
      <c r="E72" s="81">
        <v>49.280062264885196</v>
      </c>
      <c r="F72" s="101">
        <v>0</v>
      </c>
      <c r="G72" s="101">
        <v>0</v>
      </c>
      <c r="H72" s="81">
        <v>50.020267531414675</v>
      </c>
      <c r="I72" s="101">
        <v>0</v>
      </c>
      <c r="J72" s="101">
        <v>0</v>
      </c>
      <c r="K72" s="81">
        <v>83.050847457627114</v>
      </c>
      <c r="L72" s="101">
        <v>5</v>
      </c>
      <c r="M72" s="101">
        <v>50</v>
      </c>
      <c r="N72" s="81">
        <v>13.043478260869565</v>
      </c>
      <c r="O72" s="101">
        <v>5</v>
      </c>
      <c r="P72" s="101">
        <v>50</v>
      </c>
      <c r="Q72" s="81">
        <v>11.099060014461315</v>
      </c>
      <c r="R72" s="101">
        <v>5</v>
      </c>
      <c r="S72" s="101">
        <v>50</v>
      </c>
      <c r="T72" s="81">
        <v>-344.84</v>
      </c>
      <c r="U72" s="101">
        <v>5</v>
      </c>
      <c r="V72" s="101">
        <v>50</v>
      </c>
      <c r="W72" s="81">
        <v>79.426353245632953</v>
      </c>
      <c r="X72" s="101">
        <v>0</v>
      </c>
      <c r="Y72" s="101">
        <v>0</v>
      </c>
      <c r="Z72" s="81">
        <v>27.317676143386898</v>
      </c>
      <c r="AA72" s="101">
        <v>0</v>
      </c>
      <c r="AB72" s="101">
        <v>0</v>
      </c>
      <c r="AC72" s="81">
        <v>52.215719063545151</v>
      </c>
      <c r="AD72" s="101">
        <v>5</v>
      </c>
      <c r="AE72" s="101">
        <v>50</v>
      </c>
      <c r="AF72" s="101">
        <v>250</v>
      </c>
      <c r="AG72" s="80">
        <v>20373</v>
      </c>
      <c r="AH72" s="80">
        <v>5093250</v>
      </c>
      <c r="AI72" s="102">
        <v>623257.89</v>
      </c>
      <c r="AJ72" s="102">
        <v>30.592347224267414</v>
      </c>
    </row>
    <row r="73" spans="1:36">
      <c r="A73" s="101">
        <v>68</v>
      </c>
      <c r="B73" s="101" t="s">
        <v>132</v>
      </c>
      <c r="C73" s="101" t="s">
        <v>141</v>
      </c>
      <c r="D73" s="101" t="s">
        <v>142</v>
      </c>
      <c r="E73" s="81">
        <v>43.268064460232196</v>
      </c>
      <c r="F73" s="101">
        <v>0</v>
      </c>
      <c r="G73" s="101">
        <v>0</v>
      </c>
      <c r="H73" s="81">
        <v>42.261353104726602</v>
      </c>
      <c r="I73" s="101">
        <v>0</v>
      </c>
      <c r="J73" s="101">
        <v>0</v>
      </c>
      <c r="K73" s="81">
        <v>65.686274509803923</v>
      </c>
      <c r="L73" s="101">
        <v>2</v>
      </c>
      <c r="M73" s="101">
        <v>20</v>
      </c>
      <c r="N73" s="81">
        <v>16.415094339622641</v>
      </c>
      <c r="O73" s="101">
        <v>4</v>
      </c>
      <c r="P73" s="101">
        <v>40</v>
      </c>
      <c r="Q73" s="81">
        <v>9.4200469326181704</v>
      </c>
      <c r="R73" s="101">
        <v>5</v>
      </c>
      <c r="S73" s="101">
        <v>50</v>
      </c>
      <c r="T73" s="81">
        <v>-216.2</v>
      </c>
      <c r="U73" s="101">
        <v>5</v>
      </c>
      <c r="V73" s="101">
        <v>50</v>
      </c>
      <c r="W73" s="81">
        <v>57.095209217707705</v>
      </c>
      <c r="X73" s="101">
        <v>0</v>
      </c>
      <c r="Y73" s="101">
        <v>0</v>
      </c>
      <c r="Z73" s="81">
        <v>22.017503454629203</v>
      </c>
      <c r="AA73" s="101">
        <v>0</v>
      </c>
      <c r="AB73" s="101">
        <v>0</v>
      </c>
      <c r="AC73" s="81">
        <v>28.034327748263181</v>
      </c>
      <c r="AD73" s="101">
        <v>0</v>
      </c>
      <c r="AE73" s="101">
        <v>0</v>
      </c>
      <c r="AF73" s="101">
        <v>160</v>
      </c>
      <c r="AG73" s="80">
        <v>30075</v>
      </c>
      <c r="AH73" s="80">
        <v>4812000</v>
      </c>
      <c r="AI73" s="102">
        <v>588841.5</v>
      </c>
      <c r="AJ73" s="102">
        <v>19.579102244389027</v>
      </c>
    </row>
    <row r="74" spans="1:36">
      <c r="A74" s="101">
        <v>69</v>
      </c>
      <c r="B74" s="101" t="s">
        <v>132</v>
      </c>
      <c r="C74" s="101" t="s">
        <v>143</v>
      </c>
      <c r="D74" s="101" t="s">
        <v>144</v>
      </c>
      <c r="E74" s="81">
        <v>39.128151260504204</v>
      </c>
      <c r="F74" s="101">
        <v>0</v>
      </c>
      <c r="G74" s="101">
        <v>0</v>
      </c>
      <c r="H74" s="81">
        <v>38.902827693768224</v>
      </c>
      <c r="I74" s="101">
        <v>0</v>
      </c>
      <c r="J74" s="101">
        <v>0</v>
      </c>
      <c r="K74" s="81">
        <v>76.041666666666671</v>
      </c>
      <c r="L74" s="101">
        <v>4</v>
      </c>
      <c r="M74" s="101">
        <v>40</v>
      </c>
      <c r="N74" s="81">
        <v>36.982248520710058</v>
      </c>
      <c r="O74" s="101">
        <v>0</v>
      </c>
      <c r="P74" s="101">
        <v>0</v>
      </c>
      <c r="Q74" s="81">
        <v>18.821178821178822</v>
      </c>
      <c r="R74" s="101">
        <v>2</v>
      </c>
      <c r="S74" s="101">
        <v>20</v>
      </c>
      <c r="T74" s="81">
        <v>47.5</v>
      </c>
      <c r="U74" s="101">
        <v>0</v>
      </c>
      <c r="V74" s="101">
        <v>0</v>
      </c>
      <c r="W74" s="81">
        <v>91.736725663716811</v>
      </c>
      <c r="X74" s="101">
        <v>5</v>
      </c>
      <c r="Y74" s="101">
        <v>50</v>
      </c>
      <c r="Z74" s="81">
        <v>40.31965128950236</v>
      </c>
      <c r="AA74" s="101">
        <v>5</v>
      </c>
      <c r="AB74" s="101">
        <v>100</v>
      </c>
      <c r="AC74" s="81">
        <v>39.564660691421253</v>
      </c>
      <c r="AD74" s="101">
        <v>0</v>
      </c>
      <c r="AE74" s="101">
        <v>0</v>
      </c>
      <c r="AF74" s="101">
        <v>210</v>
      </c>
      <c r="AG74" s="80">
        <v>36823</v>
      </c>
      <c r="AH74" s="80">
        <v>7732830</v>
      </c>
      <c r="AI74" s="102">
        <v>946261.68</v>
      </c>
      <c r="AJ74" s="102">
        <v>25.697571626429134</v>
      </c>
    </row>
    <row r="75" spans="1:36">
      <c r="A75" s="101">
        <v>70</v>
      </c>
      <c r="B75" s="101" t="s">
        <v>132</v>
      </c>
      <c r="C75" s="101" t="s">
        <v>145</v>
      </c>
      <c r="D75" s="101" t="s">
        <v>146</v>
      </c>
      <c r="E75" s="81">
        <v>23.082623193775472</v>
      </c>
      <c r="F75" s="101">
        <v>0</v>
      </c>
      <c r="G75" s="101">
        <v>0</v>
      </c>
      <c r="H75" s="81">
        <v>24.155667701863354</v>
      </c>
      <c r="I75" s="101">
        <v>0</v>
      </c>
      <c r="J75" s="101">
        <v>0</v>
      </c>
      <c r="K75" s="81">
        <v>76.315789473684205</v>
      </c>
      <c r="L75" s="101">
        <v>4</v>
      </c>
      <c r="M75" s="101">
        <v>40</v>
      </c>
      <c r="N75" s="81">
        <v>35.754189944134076</v>
      </c>
      <c r="O75" s="101">
        <v>0</v>
      </c>
      <c r="P75" s="101">
        <v>0</v>
      </c>
      <c r="Q75" s="81">
        <v>17.682198327359618</v>
      </c>
      <c r="R75" s="101">
        <v>3</v>
      </c>
      <c r="S75" s="101">
        <v>30</v>
      </c>
      <c r="T75" s="81">
        <v>-153.15</v>
      </c>
      <c r="U75" s="101">
        <v>5</v>
      </c>
      <c r="V75" s="101">
        <v>50</v>
      </c>
      <c r="W75" s="81">
        <v>75.22109917877448</v>
      </c>
      <c r="X75" s="101">
        <v>0</v>
      </c>
      <c r="Y75" s="101">
        <v>0</v>
      </c>
      <c r="Z75" s="81">
        <v>19.368932038834952</v>
      </c>
      <c r="AA75" s="101">
        <v>0</v>
      </c>
      <c r="AB75" s="101">
        <v>0</v>
      </c>
      <c r="AC75" s="81">
        <v>48.067563698826227</v>
      </c>
      <c r="AD75" s="101">
        <v>5</v>
      </c>
      <c r="AE75" s="101">
        <v>50</v>
      </c>
      <c r="AF75" s="101">
        <v>170</v>
      </c>
      <c r="AG75" s="80">
        <v>27605</v>
      </c>
      <c r="AH75" s="80">
        <v>4692850</v>
      </c>
      <c r="AI75" s="102">
        <v>574261.18000000005</v>
      </c>
      <c r="AJ75" s="102">
        <v>20.80279587031335</v>
      </c>
    </row>
    <row r="76" spans="1:36">
      <c r="A76" s="101">
        <v>71</v>
      </c>
      <c r="B76" s="101" t="s">
        <v>147</v>
      </c>
      <c r="C76" s="101" t="s">
        <v>148</v>
      </c>
      <c r="D76" s="101" t="s">
        <v>149</v>
      </c>
      <c r="E76" s="81">
        <v>48.723974125732767</v>
      </c>
      <c r="F76" s="101">
        <v>0</v>
      </c>
      <c r="G76" s="101">
        <v>0</v>
      </c>
      <c r="H76" s="81">
        <v>49.093409391871241</v>
      </c>
      <c r="I76" s="101">
        <v>0</v>
      </c>
      <c r="J76" s="101">
        <v>0</v>
      </c>
      <c r="K76" s="81">
        <v>83.266932270916328</v>
      </c>
      <c r="L76" s="101">
        <v>5</v>
      </c>
      <c r="M76" s="101">
        <v>50</v>
      </c>
      <c r="N76" s="81">
        <v>17.779390420899855</v>
      </c>
      <c r="O76" s="101">
        <v>3</v>
      </c>
      <c r="P76" s="101">
        <v>30</v>
      </c>
      <c r="Q76" s="81">
        <v>17.814258911819888</v>
      </c>
      <c r="R76" s="101">
        <v>3</v>
      </c>
      <c r="S76" s="101">
        <v>30</v>
      </c>
      <c r="T76" s="81">
        <v>-114.19</v>
      </c>
      <c r="U76" s="101">
        <v>5</v>
      </c>
      <c r="V76" s="101">
        <v>50</v>
      </c>
      <c r="W76" s="81">
        <v>64.971363115693009</v>
      </c>
      <c r="X76" s="101">
        <v>0</v>
      </c>
      <c r="Y76" s="101">
        <v>0</v>
      </c>
      <c r="Z76" s="81">
        <v>12.319598410374399</v>
      </c>
      <c r="AA76" s="101">
        <v>0</v>
      </c>
      <c r="AB76" s="101">
        <v>0</v>
      </c>
      <c r="AC76" s="81">
        <v>17.248088950660179</v>
      </c>
      <c r="AD76" s="101">
        <v>0</v>
      </c>
      <c r="AE76" s="101">
        <v>0</v>
      </c>
      <c r="AF76" s="101">
        <v>160</v>
      </c>
      <c r="AG76" s="80">
        <v>104426</v>
      </c>
      <c r="AH76" s="80">
        <v>16708160</v>
      </c>
      <c r="AI76" s="102">
        <v>2044567.32</v>
      </c>
      <c r="AJ76" s="102">
        <v>19.579102139313964</v>
      </c>
    </row>
    <row r="77" spans="1:36">
      <c r="A77" s="101">
        <v>72</v>
      </c>
      <c r="B77" s="101" t="s">
        <v>147</v>
      </c>
      <c r="C77" s="101" t="s">
        <v>150</v>
      </c>
      <c r="D77" s="101" t="s">
        <v>151</v>
      </c>
      <c r="E77" s="81">
        <v>41.043640054127202</v>
      </c>
      <c r="F77" s="101">
        <v>0</v>
      </c>
      <c r="G77" s="101">
        <v>0</v>
      </c>
      <c r="H77" s="81">
        <v>39.960238568588473</v>
      </c>
      <c r="I77" s="101">
        <v>0</v>
      </c>
      <c r="J77" s="101">
        <v>0</v>
      </c>
      <c r="K77" s="81">
        <v>69.620253164556956</v>
      </c>
      <c r="L77" s="101">
        <v>2</v>
      </c>
      <c r="M77" s="101">
        <v>20</v>
      </c>
      <c r="N77" s="81">
        <v>28.977272727272727</v>
      </c>
      <c r="O77" s="101">
        <v>0</v>
      </c>
      <c r="P77" s="101">
        <v>0</v>
      </c>
      <c r="Q77" s="81">
        <v>11.507451746884925</v>
      </c>
      <c r="R77" s="101">
        <v>5</v>
      </c>
      <c r="S77" s="101">
        <v>50</v>
      </c>
      <c r="T77" s="81">
        <v>-179.82</v>
      </c>
      <c r="U77" s="101">
        <v>5</v>
      </c>
      <c r="V77" s="101">
        <v>50</v>
      </c>
      <c r="W77" s="81">
        <v>68.770084721004963</v>
      </c>
      <c r="X77" s="101">
        <v>0</v>
      </c>
      <c r="Y77" s="101">
        <v>0</v>
      </c>
      <c r="Z77" s="81">
        <v>21.896643580181141</v>
      </c>
      <c r="AA77" s="101">
        <v>0</v>
      </c>
      <c r="AB77" s="101">
        <v>0</v>
      </c>
      <c r="AC77" s="81">
        <v>23.921568627450981</v>
      </c>
      <c r="AD77" s="101">
        <v>0</v>
      </c>
      <c r="AE77" s="101">
        <v>0</v>
      </c>
      <c r="AF77" s="101">
        <v>120</v>
      </c>
      <c r="AG77" s="80">
        <v>35184</v>
      </c>
      <c r="AH77" s="80">
        <v>4222080</v>
      </c>
      <c r="AI77" s="102">
        <v>516653.35</v>
      </c>
      <c r="AJ77" s="102">
        <v>14.684326682582991</v>
      </c>
    </row>
    <row r="78" spans="1:36">
      <c r="A78" s="101">
        <v>73</v>
      </c>
      <c r="B78" s="101" t="s">
        <v>147</v>
      </c>
      <c r="C78" s="101" t="s">
        <v>152</v>
      </c>
      <c r="D78" s="101" t="s">
        <v>153</v>
      </c>
      <c r="E78" s="81">
        <v>38.545678631951937</v>
      </c>
      <c r="F78" s="101">
        <v>0</v>
      </c>
      <c r="G78" s="101">
        <v>0</v>
      </c>
      <c r="H78" s="81">
        <v>38.250057919530462</v>
      </c>
      <c r="I78" s="101">
        <v>0</v>
      </c>
      <c r="J78" s="101">
        <v>0</v>
      </c>
      <c r="K78" s="81">
        <v>87.596899224806208</v>
      </c>
      <c r="L78" s="101">
        <v>5</v>
      </c>
      <c r="M78" s="101">
        <v>50</v>
      </c>
      <c r="N78" s="81">
        <v>14.337568058076226</v>
      </c>
      <c r="O78" s="101">
        <v>5</v>
      </c>
      <c r="P78" s="101">
        <v>50</v>
      </c>
      <c r="Q78" s="81">
        <v>10.850140413581823</v>
      </c>
      <c r="R78" s="101">
        <v>5</v>
      </c>
      <c r="S78" s="101">
        <v>50</v>
      </c>
      <c r="T78" s="81">
        <v>-56.66</v>
      </c>
      <c r="U78" s="101">
        <v>5</v>
      </c>
      <c r="V78" s="101">
        <v>50</v>
      </c>
      <c r="W78" s="81">
        <v>77.90857858484658</v>
      </c>
      <c r="X78" s="101">
        <v>0</v>
      </c>
      <c r="Y78" s="101">
        <v>0</v>
      </c>
      <c r="Z78" s="81">
        <v>7.1186440677966099</v>
      </c>
      <c r="AA78" s="101">
        <v>0</v>
      </c>
      <c r="AB78" s="101">
        <v>0</v>
      </c>
      <c r="AC78" s="81">
        <v>21.980777267028834</v>
      </c>
      <c r="AD78" s="101">
        <v>0</v>
      </c>
      <c r="AE78" s="101">
        <v>0</v>
      </c>
      <c r="AF78" s="101">
        <v>200</v>
      </c>
      <c r="AG78" s="80">
        <v>33679</v>
      </c>
      <c r="AH78" s="80">
        <v>6735800</v>
      </c>
      <c r="AI78" s="102">
        <v>824255.72</v>
      </c>
      <c r="AJ78" s="102">
        <v>24.4738774904243</v>
      </c>
    </row>
    <row r="79" spans="1:36">
      <c r="A79" s="101">
        <v>74</v>
      </c>
      <c r="B79" s="101" t="s">
        <v>147</v>
      </c>
      <c r="C79" s="101" t="s">
        <v>154</v>
      </c>
      <c r="D79" s="101" t="s">
        <v>155</v>
      </c>
      <c r="E79" s="81">
        <v>92.205917729131585</v>
      </c>
      <c r="F79" s="101">
        <v>5</v>
      </c>
      <c r="G79" s="101">
        <v>50</v>
      </c>
      <c r="H79" s="81">
        <v>90.61457061457061</v>
      </c>
      <c r="I79" s="101">
        <v>5</v>
      </c>
      <c r="J79" s="101">
        <v>50</v>
      </c>
      <c r="K79" s="81">
        <v>73.513513513513516</v>
      </c>
      <c r="L79" s="101">
        <v>3</v>
      </c>
      <c r="M79" s="101">
        <v>30</v>
      </c>
      <c r="N79" s="81">
        <v>16.753926701570681</v>
      </c>
      <c r="O79" s="101">
        <v>4</v>
      </c>
      <c r="P79" s="101">
        <v>40</v>
      </c>
      <c r="Q79" s="81">
        <v>7.441860465116279</v>
      </c>
      <c r="R79" s="101">
        <v>5</v>
      </c>
      <c r="S79" s="101">
        <v>50</v>
      </c>
      <c r="T79" s="81">
        <v>-201.94</v>
      </c>
      <c r="U79" s="101">
        <v>5</v>
      </c>
      <c r="V79" s="101">
        <v>50</v>
      </c>
      <c r="W79" s="81">
        <v>75.133262260127935</v>
      </c>
      <c r="X79" s="101">
        <v>0</v>
      </c>
      <c r="Y79" s="101">
        <v>0</v>
      </c>
      <c r="Z79" s="81">
        <v>3.4560480841472576</v>
      </c>
      <c r="AA79" s="101">
        <v>0</v>
      </c>
      <c r="AB79" s="101">
        <v>0</v>
      </c>
      <c r="AC79" s="81">
        <v>39.082125603864732</v>
      </c>
      <c r="AD79" s="101">
        <v>0</v>
      </c>
      <c r="AE79" s="101">
        <v>0</v>
      </c>
      <c r="AF79" s="101">
        <v>270</v>
      </c>
      <c r="AG79" s="80">
        <v>31398</v>
      </c>
      <c r="AH79" s="80">
        <v>8477460</v>
      </c>
      <c r="AI79" s="102">
        <v>1037381.59</v>
      </c>
      <c r="AJ79" s="102">
        <v>33.039734696477481</v>
      </c>
    </row>
    <row r="80" spans="1:36">
      <c r="A80" s="101">
        <v>75</v>
      </c>
      <c r="B80" s="101" t="s">
        <v>147</v>
      </c>
      <c r="C80" s="101" t="s">
        <v>156</v>
      </c>
      <c r="D80" s="101" t="s">
        <v>157</v>
      </c>
      <c r="E80" s="81">
        <v>61.709871499665752</v>
      </c>
      <c r="F80" s="101">
        <v>1</v>
      </c>
      <c r="G80" s="101">
        <v>10</v>
      </c>
      <c r="H80" s="81">
        <v>61.034534989397152</v>
      </c>
      <c r="I80" s="101">
        <v>1</v>
      </c>
      <c r="J80" s="101">
        <v>10</v>
      </c>
      <c r="K80" s="81">
        <v>77.083333333333329</v>
      </c>
      <c r="L80" s="101">
        <v>4</v>
      </c>
      <c r="M80" s="101">
        <v>40</v>
      </c>
      <c r="N80" s="81">
        <v>10.588235294117647</v>
      </c>
      <c r="O80" s="101">
        <v>5</v>
      </c>
      <c r="P80" s="101">
        <v>50</v>
      </c>
      <c r="Q80" s="81">
        <v>9.8703888334995007</v>
      </c>
      <c r="R80" s="101">
        <v>5</v>
      </c>
      <c r="S80" s="101">
        <v>50</v>
      </c>
      <c r="T80" s="81">
        <v>-262.41000000000003</v>
      </c>
      <c r="U80" s="101">
        <v>5</v>
      </c>
      <c r="V80" s="101">
        <v>50</v>
      </c>
      <c r="W80" s="81">
        <v>77.7676120768527</v>
      </c>
      <c r="X80" s="101">
        <v>0</v>
      </c>
      <c r="Y80" s="101">
        <v>0</v>
      </c>
      <c r="Z80" s="81">
        <v>12.260912211868563</v>
      </c>
      <c r="AA80" s="101">
        <v>0</v>
      </c>
      <c r="AB80" s="101">
        <v>0</v>
      </c>
      <c r="AC80" s="81">
        <v>38.680425265791122</v>
      </c>
      <c r="AD80" s="101">
        <v>0</v>
      </c>
      <c r="AE80" s="101">
        <v>0</v>
      </c>
      <c r="AF80" s="101">
        <v>210</v>
      </c>
      <c r="AG80" s="80">
        <v>33468</v>
      </c>
      <c r="AH80" s="80">
        <v>7028280</v>
      </c>
      <c r="AI80" s="102">
        <v>860046.32</v>
      </c>
      <c r="AJ80" s="102">
        <v>25.697571411497549</v>
      </c>
    </row>
    <row r="81" spans="1:36">
      <c r="A81" s="101">
        <v>76</v>
      </c>
      <c r="B81" s="101" t="s">
        <v>147</v>
      </c>
      <c r="C81" s="101" t="s">
        <v>158</v>
      </c>
      <c r="D81" s="101" t="s">
        <v>159</v>
      </c>
      <c r="E81" s="81">
        <v>76.094470046082947</v>
      </c>
      <c r="F81" s="101">
        <v>4</v>
      </c>
      <c r="G81" s="101">
        <v>40</v>
      </c>
      <c r="H81" s="81">
        <v>76.204880016132279</v>
      </c>
      <c r="I81" s="101">
        <v>4</v>
      </c>
      <c r="J81" s="101">
        <v>40</v>
      </c>
      <c r="K81" s="81">
        <v>82.051282051282058</v>
      </c>
      <c r="L81" s="101">
        <v>5</v>
      </c>
      <c r="M81" s="101">
        <v>50</v>
      </c>
      <c r="N81" s="81">
        <v>12.709832134292565</v>
      </c>
      <c r="O81" s="101">
        <v>5</v>
      </c>
      <c r="P81" s="101">
        <v>50</v>
      </c>
      <c r="Q81" s="81">
        <v>9.0370018975332069</v>
      </c>
      <c r="R81" s="101">
        <v>5</v>
      </c>
      <c r="S81" s="101">
        <v>50</v>
      </c>
      <c r="T81" s="81">
        <v>-591.41</v>
      </c>
      <c r="U81" s="101">
        <v>5</v>
      </c>
      <c r="V81" s="101">
        <v>50</v>
      </c>
      <c r="W81" s="81">
        <v>77.342474698008488</v>
      </c>
      <c r="X81" s="101">
        <v>0</v>
      </c>
      <c r="Y81" s="101">
        <v>0</v>
      </c>
      <c r="Z81" s="81">
        <v>20.161290322580644</v>
      </c>
      <c r="AA81" s="101">
        <v>0</v>
      </c>
      <c r="AB81" s="101">
        <v>0</v>
      </c>
      <c r="AC81" s="81">
        <v>49.264136328427576</v>
      </c>
      <c r="AD81" s="101">
        <v>5</v>
      </c>
      <c r="AE81" s="101">
        <v>50</v>
      </c>
      <c r="AF81" s="101">
        <v>330</v>
      </c>
      <c r="AG81" s="80">
        <v>14328</v>
      </c>
      <c r="AH81" s="80">
        <v>4728240</v>
      </c>
      <c r="AI81" s="102">
        <v>578591.84</v>
      </c>
      <c r="AJ81" s="102">
        <v>40.381898380792848</v>
      </c>
    </row>
    <row r="82" spans="1:36">
      <c r="A82" s="101">
        <v>77</v>
      </c>
      <c r="B82" s="101" t="s">
        <v>147</v>
      </c>
      <c r="C82" s="101" t="s">
        <v>160</v>
      </c>
      <c r="D82" s="101" t="s">
        <v>161</v>
      </c>
      <c r="E82" s="81">
        <v>70.777123313699406</v>
      </c>
      <c r="F82" s="101">
        <v>3</v>
      </c>
      <c r="G82" s="101">
        <v>30</v>
      </c>
      <c r="H82" s="81">
        <v>68.845760980592445</v>
      </c>
      <c r="I82" s="101">
        <v>2</v>
      </c>
      <c r="J82" s="101">
        <v>20</v>
      </c>
      <c r="K82" s="81">
        <v>72.093023255813947</v>
      </c>
      <c r="L82" s="101">
        <v>3</v>
      </c>
      <c r="M82" s="101">
        <v>30</v>
      </c>
      <c r="N82" s="81">
        <v>13.986013986013987</v>
      </c>
      <c r="O82" s="101">
        <v>5</v>
      </c>
      <c r="P82" s="101">
        <v>50</v>
      </c>
      <c r="Q82" s="81">
        <v>23.346751006325473</v>
      </c>
      <c r="R82" s="101">
        <v>0</v>
      </c>
      <c r="S82" s="101">
        <v>0</v>
      </c>
      <c r="T82" s="81">
        <v>99.19</v>
      </c>
      <c r="U82" s="101">
        <v>0</v>
      </c>
      <c r="V82" s="101">
        <v>0</v>
      </c>
      <c r="W82" s="81">
        <v>78.528000000000006</v>
      </c>
      <c r="X82" s="101">
        <v>0</v>
      </c>
      <c r="Y82" s="101">
        <v>0</v>
      </c>
      <c r="Z82" s="81">
        <v>7.0476190476190474</v>
      </c>
      <c r="AA82" s="101">
        <v>0</v>
      </c>
      <c r="AB82" s="101">
        <v>0</v>
      </c>
      <c r="AC82" s="81">
        <v>48.02795806290564</v>
      </c>
      <c r="AD82" s="101">
        <v>5</v>
      </c>
      <c r="AE82" s="101">
        <v>50</v>
      </c>
      <c r="AF82" s="101">
        <v>180</v>
      </c>
      <c r="AG82" s="80">
        <v>14111</v>
      </c>
      <c r="AH82" s="80">
        <v>2539980</v>
      </c>
      <c r="AI82" s="102">
        <v>310815.8</v>
      </c>
      <c r="AJ82" s="102">
        <v>22.026489972361986</v>
      </c>
    </row>
  </sheetData>
  <mergeCells count="36">
    <mergeCell ref="T4:T5"/>
    <mergeCell ref="U4:U5"/>
    <mergeCell ref="W4:W5"/>
    <mergeCell ref="X4:X5"/>
    <mergeCell ref="Z4:Z5"/>
    <mergeCell ref="AA4:AA5"/>
    <mergeCell ref="K4:K5"/>
    <mergeCell ref="L4:L5"/>
    <mergeCell ref="N4:N5"/>
    <mergeCell ref="O4:O5"/>
    <mergeCell ref="Q4:Q5"/>
    <mergeCell ref="R4:R5"/>
    <mergeCell ref="H3:J3"/>
    <mergeCell ref="E3:G3"/>
    <mergeCell ref="D3:D5"/>
    <mergeCell ref="C3:C5"/>
    <mergeCell ref="B3:B5"/>
    <mergeCell ref="A3:A5"/>
    <mergeCell ref="E4:E5"/>
    <mergeCell ref="F4:F5"/>
    <mergeCell ref="H4:H5"/>
    <mergeCell ref="I4:I5"/>
    <mergeCell ref="Z3:AB3"/>
    <mergeCell ref="W3:Y3"/>
    <mergeCell ref="T3:V3"/>
    <mergeCell ref="Q3:S3"/>
    <mergeCell ref="N3:P3"/>
    <mergeCell ref="K3:M3"/>
    <mergeCell ref="AF3:AF5"/>
    <mergeCell ref="AG3:AG4"/>
    <mergeCell ref="AH3:AH4"/>
    <mergeCell ref="AI3:AI4"/>
    <mergeCell ref="AJ3:AJ4"/>
    <mergeCell ref="AC3:AE3"/>
    <mergeCell ref="AC4:AC5"/>
    <mergeCell ref="AD4:A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D80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I4" sqref="I4"/>
    </sheetView>
  </sheetViews>
  <sheetFormatPr defaultColWidth="8.83203125" defaultRowHeight="14"/>
  <cols>
    <col min="1" max="1" width="7.1640625" style="65" customWidth="1"/>
    <col min="2" max="2" width="8.83203125" style="65"/>
    <col min="3" max="3" width="26.08203125" style="65" customWidth="1"/>
    <col min="4" max="4" width="12.08203125" style="65" customWidth="1"/>
    <col min="5" max="5" width="8.83203125" style="65"/>
    <col min="6" max="6" width="9" style="69"/>
    <col min="7" max="7" width="8.58203125" style="65" customWidth="1"/>
    <col min="8" max="8" width="8.83203125" style="65"/>
    <col min="9" max="9" width="9" style="69"/>
    <col min="10" max="11" width="8.83203125" style="65"/>
    <col min="12" max="12" width="9" style="69"/>
    <col min="13" max="14" width="8.83203125" style="65"/>
    <col min="15" max="15" width="9" style="69"/>
    <col min="16" max="17" width="8.83203125" style="65"/>
    <col min="18" max="18" width="9" style="70"/>
    <col min="19" max="19" width="9" style="65" customWidth="1"/>
    <col min="20" max="20" width="7.9140625" style="65" customWidth="1"/>
    <col min="21" max="21" width="7.6640625" style="71" customWidth="1"/>
    <col min="22" max="23" width="8.83203125" style="65"/>
    <col min="24" max="24" width="9" style="69"/>
    <col min="25" max="26" width="8.83203125" style="65"/>
    <col min="27" max="27" width="9" style="69"/>
    <col min="28" max="29" width="8.83203125" style="65"/>
    <col min="30" max="30" width="9" style="69"/>
    <col min="31" max="16384" width="8.83203125" style="65"/>
  </cols>
  <sheetData>
    <row r="1" spans="1:30">
      <c r="A1" s="42"/>
      <c r="B1" s="42">
        <v>1</v>
      </c>
      <c r="C1" s="42">
        <v>2</v>
      </c>
      <c r="D1" s="42">
        <v>3</v>
      </c>
      <c r="E1" s="42">
        <v>4</v>
      </c>
      <c r="F1" s="42">
        <v>5</v>
      </c>
      <c r="G1" s="42">
        <v>6</v>
      </c>
      <c r="H1" s="42">
        <v>7</v>
      </c>
      <c r="I1" s="42">
        <v>8</v>
      </c>
      <c r="J1" s="42">
        <v>9</v>
      </c>
      <c r="K1" s="42">
        <v>10</v>
      </c>
      <c r="L1" s="42">
        <v>11</v>
      </c>
      <c r="M1" s="42">
        <v>12</v>
      </c>
      <c r="N1" s="42">
        <v>13</v>
      </c>
      <c r="O1" s="42">
        <v>14</v>
      </c>
      <c r="P1" s="42">
        <v>15</v>
      </c>
      <c r="Q1" s="42">
        <v>16</v>
      </c>
      <c r="R1" s="42">
        <v>17</v>
      </c>
      <c r="S1" s="42">
        <v>18</v>
      </c>
      <c r="T1" s="42">
        <v>19</v>
      </c>
      <c r="U1" s="42">
        <v>20</v>
      </c>
      <c r="V1" s="42">
        <v>21</v>
      </c>
      <c r="W1" s="42">
        <v>22</v>
      </c>
      <c r="X1" s="42">
        <v>23</v>
      </c>
      <c r="Y1" s="42">
        <v>24</v>
      </c>
      <c r="Z1" s="42">
        <v>25</v>
      </c>
      <c r="AA1" s="42">
        <v>26</v>
      </c>
      <c r="AB1" s="42">
        <v>27</v>
      </c>
      <c r="AC1" s="42">
        <v>28</v>
      </c>
      <c r="AD1" s="42">
        <v>29</v>
      </c>
    </row>
    <row r="2" spans="1:30">
      <c r="A2" s="42"/>
      <c r="B2" s="42"/>
      <c r="C2" s="42"/>
      <c r="D2" s="42" t="s">
        <v>280</v>
      </c>
      <c r="E2" s="42"/>
      <c r="F2" s="63"/>
      <c r="G2" s="42" t="s">
        <v>281</v>
      </c>
      <c r="H2" s="42"/>
      <c r="I2" s="63"/>
      <c r="J2" s="42" t="s">
        <v>282</v>
      </c>
      <c r="K2" s="42"/>
      <c r="L2" s="63"/>
      <c r="M2" s="42" t="s">
        <v>276</v>
      </c>
      <c r="N2" s="42"/>
      <c r="O2" s="63"/>
      <c r="P2" s="42" t="s">
        <v>277</v>
      </c>
      <c r="Q2" s="42"/>
      <c r="R2" s="64"/>
      <c r="S2" s="42" t="s">
        <v>269</v>
      </c>
      <c r="T2" s="42"/>
      <c r="U2" s="64"/>
      <c r="V2" s="42" t="s">
        <v>283</v>
      </c>
      <c r="W2" s="42"/>
      <c r="X2" s="63"/>
      <c r="Y2" s="42" t="s">
        <v>285</v>
      </c>
      <c r="Z2" s="42"/>
      <c r="AA2" s="63"/>
      <c r="AB2" s="42" t="s">
        <v>284</v>
      </c>
      <c r="AC2" s="42"/>
      <c r="AD2" s="63"/>
    </row>
    <row r="3" spans="1:30" ht="14.5" thickBot="1">
      <c r="A3" s="42" t="s">
        <v>3</v>
      </c>
      <c r="B3" s="42" t="s">
        <v>268</v>
      </c>
      <c r="C3" s="42" t="s">
        <v>189</v>
      </c>
      <c r="D3" s="42" t="s">
        <v>190</v>
      </c>
      <c r="E3" s="42" t="s">
        <v>191</v>
      </c>
      <c r="F3" s="63" t="s">
        <v>171</v>
      </c>
      <c r="G3" s="42" t="s">
        <v>190</v>
      </c>
      <c r="H3" s="42" t="s">
        <v>191</v>
      </c>
      <c r="I3" s="63" t="s">
        <v>171</v>
      </c>
      <c r="J3" s="42" t="s">
        <v>190</v>
      </c>
      <c r="K3" s="42" t="s">
        <v>191</v>
      </c>
      <c r="L3" s="63" t="s">
        <v>171</v>
      </c>
      <c r="M3" s="42" t="s">
        <v>190</v>
      </c>
      <c r="N3" s="42" t="s">
        <v>191</v>
      </c>
      <c r="O3" s="63" t="s">
        <v>171</v>
      </c>
      <c r="P3" s="42" t="s">
        <v>190</v>
      </c>
      <c r="Q3" s="42" t="s">
        <v>191</v>
      </c>
      <c r="R3" s="64" t="s">
        <v>171</v>
      </c>
      <c r="S3" s="42" t="s">
        <v>190</v>
      </c>
      <c r="T3" s="42" t="s">
        <v>191</v>
      </c>
      <c r="U3" s="64" t="s">
        <v>171</v>
      </c>
      <c r="V3" s="42" t="s">
        <v>190</v>
      </c>
      <c r="W3" s="42" t="s">
        <v>191</v>
      </c>
      <c r="X3" s="63" t="s">
        <v>171</v>
      </c>
      <c r="Y3" s="42" t="s">
        <v>190</v>
      </c>
      <c r="Z3" s="42" t="s">
        <v>191</v>
      </c>
      <c r="AA3" s="63" t="s">
        <v>171</v>
      </c>
      <c r="AB3" s="42" t="s">
        <v>190</v>
      </c>
      <c r="AC3" s="42" t="s">
        <v>191</v>
      </c>
      <c r="AD3" s="63" t="s">
        <v>171</v>
      </c>
    </row>
    <row r="4" spans="1:30" ht="15" thickTop="1" thickBot="1">
      <c r="A4" s="41" t="s">
        <v>52</v>
      </c>
      <c r="B4" s="42" t="s">
        <v>53</v>
      </c>
      <c r="C4" s="42" t="s">
        <v>241</v>
      </c>
      <c r="D4" s="44">
        <v>272</v>
      </c>
      <c r="E4" s="44">
        <v>113</v>
      </c>
      <c r="F4" s="45">
        <f>+E4*100/D4</f>
        <v>41.544117647058826</v>
      </c>
      <c r="G4" s="44">
        <v>2225</v>
      </c>
      <c r="H4" s="44">
        <v>717</v>
      </c>
      <c r="I4" s="45">
        <f>+H4*100/G4</f>
        <v>32.224719101123597</v>
      </c>
      <c r="J4" s="58">
        <v>0</v>
      </c>
      <c r="K4" s="59">
        <v>0</v>
      </c>
      <c r="L4" s="59" t="s">
        <v>278</v>
      </c>
      <c r="M4" s="44">
        <v>2419</v>
      </c>
      <c r="N4" s="44">
        <v>234</v>
      </c>
      <c r="O4" s="48">
        <f>+N4*100/M4</f>
        <v>9.6734187680859858</v>
      </c>
      <c r="P4" s="44">
        <v>2636</v>
      </c>
      <c r="Q4" s="44">
        <v>271</v>
      </c>
      <c r="R4" s="45">
        <f>+Q4*100/P4</f>
        <v>10.280728376327769</v>
      </c>
      <c r="S4" s="54">
        <v>5</v>
      </c>
      <c r="T4" s="54">
        <v>1</v>
      </c>
      <c r="U4" s="55">
        <f>+T4*100/S4</f>
        <v>20</v>
      </c>
      <c r="V4" s="44">
        <v>2053</v>
      </c>
      <c r="W4" s="44">
        <v>1028</v>
      </c>
      <c r="X4" s="45">
        <f>+W4*100/V4</f>
        <v>50.07306380905991</v>
      </c>
      <c r="Y4" s="44">
        <v>1691</v>
      </c>
      <c r="Z4" s="44">
        <v>370</v>
      </c>
      <c r="AA4" s="66">
        <f>+Z4*100/Y4</f>
        <v>21.880544056771143</v>
      </c>
      <c r="AB4" s="44">
        <v>689</v>
      </c>
      <c r="AC4" s="44">
        <v>77</v>
      </c>
      <c r="AD4" s="45">
        <f>+AC4*100/AB4</f>
        <v>11.175616835994195</v>
      </c>
    </row>
    <row r="5" spans="1:30" ht="15" thickTop="1" thickBot="1">
      <c r="A5" s="41" t="s">
        <v>52</v>
      </c>
      <c r="B5" s="42" t="s">
        <v>97</v>
      </c>
      <c r="C5" s="42" t="s">
        <v>261</v>
      </c>
      <c r="D5" s="44">
        <v>70</v>
      </c>
      <c r="E5" s="44">
        <v>24</v>
      </c>
      <c r="F5" s="45">
        <f t="shared" ref="F5:F68" si="0">+E5*100/D5</f>
        <v>34.285714285714285</v>
      </c>
      <c r="G5" s="44">
        <v>280</v>
      </c>
      <c r="H5" s="44">
        <v>135</v>
      </c>
      <c r="I5" s="45">
        <f t="shared" ref="I5:I68" si="1">+H5*100/G5</f>
        <v>48.214285714285715</v>
      </c>
      <c r="J5" s="54"/>
      <c r="K5" s="54"/>
      <c r="L5" s="54">
        <v>0</v>
      </c>
      <c r="M5" s="44">
        <v>3625</v>
      </c>
      <c r="N5" s="44">
        <v>243</v>
      </c>
      <c r="O5" s="48">
        <f t="shared" ref="O5:O68" si="2">+N5*100/M5</f>
        <v>6.703448275862069</v>
      </c>
      <c r="P5" s="44">
        <v>3653</v>
      </c>
      <c r="Q5" s="44">
        <v>115</v>
      </c>
      <c r="R5" s="45">
        <f t="shared" ref="R5:R68" si="3">+Q5*100/P5</f>
        <v>3.1480974541472762</v>
      </c>
      <c r="S5" s="54">
        <v>29</v>
      </c>
      <c r="T5" s="54">
        <v>9</v>
      </c>
      <c r="U5" s="55">
        <f t="shared" ref="U5:U68" si="4">+T5*100/S5</f>
        <v>31.03448275862069</v>
      </c>
      <c r="V5" s="44">
        <v>2542</v>
      </c>
      <c r="W5" s="44">
        <v>310</v>
      </c>
      <c r="X5" s="45">
        <f t="shared" ref="X5:X68" si="5">+W5*100/V5</f>
        <v>12.195121951219512</v>
      </c>
      <c r="Y5" s="44">
        <v>0</v>
      </c>
      <c r="Z5" s="44">
        <v>0</v>
      </c>
      <c r="AA5" s="66">
        <v>0</v>
      </c>
      <c r="AB5" s="44">
        <v>419</v>
      </c>
      <c r="AC5" s="44">
        <v>26</v>
      </c>
      <c r="AD5" s="45">
        <f t="shared" ref="AD5:AD68" si="6">+AC5*100/AB5</f>
        <v>6.2052505966587113</v>
      </c>
    </row>
    <row r="6" spans="1:30" ht="15" thickTop="1" thickBot="1">
      <c r="A6" s="41" t="s">
        <v>52</v>
      </c>
      <c r="B6" s="42" t="s">
        <v>99</v>
      </c>
      <c r="C6" s="42" t="s">
        <v>263</v>
      </c>
      <c r="D6" s="44">
        <v>1721</v>
      </c>
      <c r="E6" s="44">
        <v>404</v>
      </c>
      <c r="F6" s="45">
        <f t="shared" si="0"/>
        <v>23.47472399767577</v>
      </c>
      <c r="G6" s="44">
        <v>15349</v>
      </c>
      <c r="H6" s="44">
        <v>2493</v>
      </c>
      <c r="I6" s="45">
        <f t="shared" si="1"/>
        <v>16.24210046257085</v>
      </c>
      <c r="J6" s="60">
        <v>232</v>
      </c>
      <c r="K6" s="61">
        <v>83</v>
      </c>
      <c r="L6" s="61" t="s">
        <v>279</v>
      </c>
      <c r="M6" s="44">
        <v>28989</v>
      </c>
      <c r="N6" s="44">
        <v>24513</v>
      </c>
      <c r="O6" s="48">
        <f t="shared" si="2"/>
        <v>84.559660560902415</v>
      </c>
      <c r="P6" s="44">
        <v>30489</v>
      </c>
      <c r="Q6" s="44">
        <v>26329</v>
      </c>
      <c r="R6" s="45">
        <f t="shared" si="3"/>
        <v>86.355734855193674</v>
      </c>
      <c r="S6" s="54">
        <v>275</v>
      </c>
      <c r="T6" s="54">
        <v>224</v>
      </c>
      <c r="U6" s="55">
        <f t="shared" si="4"/>
        <v>81.454545454545453</v>
      </c>
      <c r="V6" s="44">
        <v>23081</v>
      </c>
      <c r="W6" s="44">
        <v>15911</v>
      </c>
      <c r="X6" s="45">
        <f t="shared" si="5"/>
        <v>68.935488063775395</v>
      </c>
      <c r="Y6" s="44">
        <v>10768</v>
      </c>
      <c r="Z6" s="44">
        <v>3923</v>
      </c>
      <c r="AA6" s="66">
        <f t="shared" ref="AA6:AA69" si="7">+Z6*100/Y6</f>
        <v>36.432020802377416</v>
      </c>
      <c r="AB6" s="44">
        <v>6218</v>
      </c>
      <c r="AC6" s="44">
        <v>1016</v>
      </c>
      <c r="AD6" s="45">
        <f t="shared" si="6"/>
        <v>16.339659054358314</v>
      </c>
    </row>
    <row r="7" spans="1:30" ht="15" thickTop="1" thickBot="1">
      <c r="A7" s="41" t="s">
        <v>52</v>
      </c>
      <c r="B7" s="42" t="s">
        <v>55</v>
      </c>
      <c r="C7" s="42" t="s">
        <v>242</v>
      </c>
      <c r="D7" s="46">
        <v>822</v>
      </c>
      <c r="E7" s="46">
        <v>211</v>
      </c>
      <c r="F7" s="45">
        <f t="shared" si="0"/>
        <v>25.669099756690997</v>
      </c>
      <c r="G7" s="46">
        <v>6354</v>
      </c>
      <c r="H7" s="46">
        <v>1287</v>
      </c>
      <c r="I7" s="45">
        <f t="shared" si="1"/>
        <v>20.254957507082153</v>
      </c>
      <c r="J7" s="57">
        <v>321</v>
      </c>
      <c r="K7" s="57">
        <v>297</v>
      </c>
      <c r="L7" s="57">
        <v>-23.76</v>
      </c>
      <c r="M7" s="49">
        <v>18917</v>
      </c>
      <c r="N7" s="49">
        <v>8452</v>
      </c>
      <c r="O7" s="48">
        <f t="shared" si="2"/>
        <v>44.67938890944653</v>
      </c>
      <c r="P7" s="46">
        <v>19617</v>
      </c>
      <c r="Q7" s="46">
        <v>8740</v>
      </c>
      <c r="R7" s="45">
        <f t="shared" si="3"/>
        <v>44.553193658561455</v>
      </c>
      <c r="S7" s="56">
        <v>273</v>
      </c>
      <c r="T7" s="56">
        <v>238</v>
      </c>
      <c r="U7" s="55">
        <f t="shared" si="4"/>
        <v>87.179487179487182</v>
      </c>
      <c r="V7" s="46">
        <v>11913</v>
      </c>
      <c r="W7" s="46">
        <v>9076</v>
      </c>
      <c r="X7" s="45">
        <f t="shared" si="5"/>
        <v>76.185679509779234</v>
      </c>
      <c r="Y7" s="46">
        <v>5269</v>
      </c>
      <c r="Z7" s="46">
        <v>1613</v>
      </c>
      <c r="AA7" s="66">
        <f t="shared" si="7"/>
        <v>30.613019548301384</v>
      </c>
      <c r="AB7" s="46">
        <v>3352</v>
      </c>
      <c r="AC7" s="46">
        <v>181</v>
      </c>
      <c r="AD7" s="45">
        <f t="shared" si="6"/>
        <v>5.399761336515513</v>
      </c>
    </row>
    <row r="8" spans="1:30" ht="15" thickTop="1" thickBot="1">
      <c r="A8" s="41" t="s">
        <v>52</v>
      </c>
      <c r="B8" s="42" t="s">
        <v>57</v>
      </c>
      <c r="C8" s="42" t="s">
        <v>243</v>
      </c>
      <c r="D8" s="46">
        <v>450</v>
      </c>
      <c r="E8" s="46">
        <v>97</v>
      </c>
      <c r="F8" s="45">
        <f t="shared" si="0"/>
        <v>21.555555555555557</v>
      </c>
      <c r="G8" s="46">
        <v>4027</v>
      </c>
      <c r="H8" s="46">
        <v>712</v>
      </c>
      <c r="I8" s="45">
        <f t="shared" si="1"/>
        <v>17.680655574869629</v>
      </c>
      <c r="J8" s="57">
        <v>366</v>
      </c>
      <c r="K8" s="57">
        <v>253</v>
      </c>
      <c r="L8" s="57">
        <v>-112.25</v>
      </c>
      <c r="M8" s="49">
        <v>9145</v>
      </c>
      <c r="N8" s="49">
        <v>7099</v>
      </c>
      <c r="O8" s="48">
        <f t="shared" si="2"/>
        <v>77.627118644067792</v>
      </c>
      <c r="P8" s="46">
        <v>9148</v>
      </c>
      <c r="Q8" s="46">
        <v>7109</v>
      </c>
      <c r="R8" s="45">
        <f t="shared" si="3"/>
        <v>77.71097507651946</v>
      </c>
      <c r="S8" s="56">
        <v>175</v>
      </c>
      <c r="T8" s="56">
        <v>123</v>
      </c>
      <c r="U8" s="55">
        <f t="shared" si="4"/>
        <v>70.285714285714292</v>
      </c>
      <c r="V8" s="46">
        <v>5362</v>
      </c>
      <c r="W8" s="46">
        <v>3632</v>
      </c>
      <c r="X8" s="45">
        <f t="shared" si="5"/>
        <v>67.735919433047371</v>
      </c>
      <c r="Y8" s="46">
        <v>1686</v>
      </c>
      <c r="Z8" s="46">
        <v>1038</v>
      </c>
      <c r="AA8" s="66">
        <f t="shared" si="7"/>
        <v>61.565836298932382</v>
      </c>
      <c r="AB8" s="46">
        <v>1320</v>
      </c>
      <c r="AC8" s="46">
        <v>13</v>
      </c>
      <c r="AD8" s="45">
        <f t="shared" si="6"/>
        <v>0.98484848484848486</v>
      </c>
    </row>
    <row r="9" spans="1:30" ht="15" thickTop="1" thickBot="1">
      <c r="A9" s="41" t="s">
        <v>52</v>
      </c>
      <c r="B9" s="42" t="s">
        <v>59</v>
      </c>
      <c r="C9" s="42" t="s">
        <v>244</v>
      </c>
      <c r="D9" s="46">
        <v>1099</v>
      </c>
      <c r="E9" s="46">
        <v>340</v>
      </c>
      <c r="F9" s="45">
        <f t="shared" si="0"/>
        <v>30.937215650591448</v>
      </c>
      <c r="G9" s="46">
        <v>12167</v>
      </c>
      <c r="H9" s="46">
        <v>1478</v>
      </c>
      <c r="I9" s="45">
        <f t="shared" si="1"/>
        <v>12.147612394180982</v>
      </c>
      <c r="J9" s="57">
        <v>407</v>
      </c>
      <c r="K9" s="57">
        <v>372</v>
      </c>
      <c r="L9" s="57">
        <v>-34.68</v>
      </c>
      <c r="M9" s="49">
        <v>25536</v>
      </c>
      <c r="N9" s="49">
        <v>20487</v>
      </c>
      <c r="O9" s="48">
        <f t="shared" si="2"/>
        <v>80.227913533834581</v>
      </c>
      <c r="P9" s="46">
        <v>29565</v>
      </c>
      <c r="Q9" s="46">
        <v>24089</v>
      </c>
      <c r="R9" s="45">
        <f t="shared" si="3"/>
        <v>81.478099103669877</v>
      </c>
      <c r="S9" s="56">
        <v>285</v>
      </c>
      <c r="T9" s="56">
        <v>241</v>
      </c>
      <c r="U9" s="55">
        <f t="shared" si="4"/>
        <v>84.561403508771932</v>
      </c>
      <c r="V9" s="46">
        <v>15918</v>
      </c>
      <c r="W9" s="46">
        <v>11659</v>
      </c>
      <c r="X9" s="45">
        <f t="shared" si="5"/>
        <v>73.244126146500818</v>
      </c>
      <c r="Y9" s="46">
        <v>12655</v>
      </c>
      <c r="Z9" s="46">
        <v>8263</v>
      </c>
      <c r="AA9" s="66">
        <f t="shared" si="7"/>
        <v>65.294350059265113</v>
      </c>
      <c r="AB9" s="46">
        <v>5241</v>
      </c>
      <c r="AC9" s="46">
        <v>1830</v>
      </c>
      <c r="AD9" s="45">
        <f t="shared" si="6"/>
        <v>34.917000572409847</v>
      </c>
    </row>
    <row r="10" spans="1:30" ht="15" thickTop="1" thickBot="1">
      <c r="A10" s="41" t="s">
        <v>52</v>
      </c>
      <c r="B10" s="42" t="s">
        <v>61</v>
      </c>
      <c r="C10" s="42" t="s">
        <v>245</v>
      </c>
      <c r="D10" s="46">
        <v>1000</v>
      </c>
      <c r="E10" s="46">
        <v>216</v>
      </c>
      <c r="F10" s="45">
        <f t="shared" si="0"/>
        <v>21.6</v>
      </c>
      <c r="G10" s="46">
        <v>5355</v>
      </c>
      <c r="H10" s="46">
        <v>843</v>
      </c>
      <c r="I10" s="45">
        <f t="shared" si="1"/>
        <v>15.742296918767506</v>
      </c>
      <c r="J10" s="57">
        <v>394</v>
      </c>
      <c r="K10" s="57">
        <v>126</v>
      </c>
      <c r="L10" s="57">
        <v>-267.35000000000002</v>
      </c>
      <c r="M10" s="49">
        <v>21231</v>
      </c>
      <c r="N10" s="49">
        <v>6717</v>
      </c>
      <c r="O10" s="48">
        <f t="shared" si="2"/>
        <v>31.637699590221846</v>
      </c>
      <c r="P10" s="46">
        <v>21514</v>
      </c>
      <c r="Q10" s="46">
        <v>4800</v>
      </c>
      <c r="R10" s="45">
        <f t="shared" si="3"/>
        <v>22.311053267639675</v>
      </c>
      <c r="S10" s="56">
        <v>348</v>
      </c>
      <c r="T10" s="56">
        <v>256</v>
      </c>
      <c r="U10" s="55">
        <f t="shared" si="4"/>
        <v>73.563218390804593</v>
      </c>
      <c r="V10" s="46">
        <v>12813</v>
      </c>
      <c r="W10" s="46">
        <v>7969</v>
      </c>
      <c r="X10" s="45">
        <f t="shared" si="5"/>
        <v>62.194646062592682</v>
      </c>
      <c r="Y10" s="46">
        <v>5488</v>
      </c>
      <c r="Z10" s="46">
        <v>2818</v>
      </c>
      <c r="AA10" s="66">
        <f t="shared" si="7"/>
        <v>51.348396501457728</v>
      </c>
      <c r="AB10" s="46">
        <v>3592</v>
      </c>
      <c r="AC10" s="46">
        <v>187</v>
      </c>
      <c r="AD10" s="45">
        <f t="shared" si="6"/>
        <v>5.2060133630289531</v>
      </c>
    </row>
    <row r="11" spans="1:30" ht="15" thickTop="1" thickBot="1">
      <c r="A11" s="41" t="s">
        <v>52</v>
      </c>
      <c r="B11" s="42" t="s">
        <v>91</v>
      </c>
      <c r="C11" s="42" t="s">
        <v>260</v>
      </c>
      <c r="D11" s="46">
        <v>2082</v>
      </c>
      <c r="E11" s="46">
        <v>730</v>
      </c>
      <c r="F11" s="45">
        <f t="shared" si="0"/>
        <v>35.062439961575407</v>
      </c>
      <c r="G11" s="46">
        <v>15819</v>
      </c>
      <c r="H11" s="46">
        <v>3564</v>
      </c>
      <c r="I11" s="45">
        <f t="shared" si="1"/>
        <v>22.529869144699411</v>
      </c>
      <c r="J11" s="57">
        <v>237</v>
      </c>
      <c r="K11" s="57">
        <v>171</v>
      </c>
      <c r="L11" s="57">
        <v>-66.2</v>
      </c>
      <c r="M11" s="49">
        <v>49457</v>
      </c>
      <c r="N11" s="49">
        <v>31663</v>
      </c>
      <c r="O11" s="48">
        <f t="shared" si="2"/>
        <v>64.021271003093602</v>
      </c>
      <c r="P11" s="46">
        <v>48918</v>
      </c>
      <c r="Q11" s="46">
        <v>31628</v>
      </c>
      <c r="R11" s="45">
        <f t="shared" si="3"/>
        <v>64.655137168322497</v>
      </c>
      <c r="S11" s="56">
        <v>649</v>
      </c>
      <c r="T11" s="56">
        <v>599</v>
      </c>
      <c r="U11" s="55">
        <f t="shared" si="4"/>
        <v>92.295839753466879</v>
      </c>
      <c r="V11" s="46">
        <v>28681</v>
      </c>
      <c r="W11" s="46">
        <v>20512</v>
      </c>
      <c r="X11" s="45">
        <f t="shared" si="5"/>
        <v>71.517729507339354</v>
      </c>
      <c r="Y11" s="46">
        <v>10776</v>
      </c>
      <c r="Z11" s="46">
        <v>2502</v>
      </c>
      <c r="AA11" s="66">
        <f t="shared" si="7"/>
        <v>23.21826280623608</v>
      </c>
      <c r="AB11" s="46">
        <v>7732</v>
      </c>
      <c r="AC11" s="46">
        <v>737</v>
      </c>
      <c r="AD11" s="45">
        <f t="shared" si="6"/>
        <v>9.5318158303155709</v>
      </c>
    </row>
    <row r="12" spans="1:30" ht="15" thickTop="1" thickBot="1">
      <c r="A12" s="41" t="s">
        <v>52</v>
      </c>
      <c r="B12" s="42" t="s">
        <v>63</v>
      </c>
      <c r="C12" s="42" t="s">
        <v>246</v>
      </c>
      <c r="D12" s="46">
        <v>373</v>
      </c>
      <c r="E12" s="46">
        <v>124</v>
      </c>
      <c r="F12" s="45">
        <f t="shared" si="0"/>
        <v>33.243967828418228</v>
      </c>
      <c r="G12" s="46">
        <v>4383</v>
      </c>
      <c r="H12" s="46">
        <v>794</v>
      </c>
      <c r="I12" s="45">
        <f t="shared" si="1"/>
        <v>18.11544604152407</v>
      </c>
      <c r="J12" s="57">
        <v>299</v>
      </c>
      <c r="K12" s="57">
        <v>85</v>
      </c>
      <c r="L12" s="57">
        <v>-213.93</v>
      </c>
      <c r="M12" s="49">
        <v>15984</v>
      </c>
      <c r="N12" s="49">
        <v>11302</v>
      </c>
      <c r="O12" s="48">
        <f t="shared" si="2"/>
        <v>70.708208208208205</v>
      </c>
      <c r="P12" s="46">
        <v>16324</v>
      </c>
      <c r="Q12" s="46">
        <v>11616</v>
      </c>
      <c r="R12" s="45">
        <f t="shared" si="3"/>
        <v>71.159029649595681</v>
      </c>
      <c r="S12" s="56">
        <v>205</v>
      </c>
      <c r="T12" s="56">
        <v>172</v>
      </c>
      <c r="U12" s="55">
        <f t="shared" si="4"/>
        <v>83.902439024390247</v>
      </c>
      <c r="V12" s="46">
        <v>9862</v>
      </c>
      <c r="W12" s="46">
        <v>6729</v>
      </c>
      <c r="X12" s="45">
        <f t="shared" si="5"/>
        <v>68.231596025147027</v>
      </c>
      <c r="Y12" s="46">
        <v>3448</v>
      </c>
      <c r="Z12" s="46">
        <v>1419</v>
      </c>
      <c r="AA12" s="66">
        <f t="shared" si="7"/>
        <v>41.154292343387468</v>
      </c>
      <c r="AB12" s="46">
        <v>2547</v>
      </c>
      <c r="AC12" s="46">
        <v>269</v>
      </c>
      <c r="AD12" s="45">
        <f t="shared" si="6"/>
        <v>10.561444837063211</v>
      </c>
    </row>
    <row r="13" spans="1:30" ht="15" thickTop="1" thickBot="1">
      <c r="A13" s="41" t="s">
        <v>52</v>
      </c>
      <c r="B13" s="42" t="s">
        <v>65</v>
      </c>
      <c r="C13" s="42" t="s">
        <v>247</v>
      </c>
      <c r="D13" s="46">
        <v>1323</v>
      </c>
      <c r="E13" s="46">
        <v>452</v>
      </c>
      <c r="F13" s="45">
        <f t="shared" si="0"/>
        <v>34.164777021919882</v>
      </c>
      <c r="G13" s="46">
        <v>6948</v>
      </c>
      <c r="H13" s="46">
        <v>1252</v>
      </c>
      <c r="I13" s="45">
        <f t="shared" si="1"/>
        <v>18.019573978123201</v>
      </c>
      <c r="J13" s="57">
        <v>418</v>
      </c>
      <c r="K13" s="57">
        <v>262</v>
      </c>
      <c r="L13" s="57">
        <v>-156.05000000000001</v>
      </c>
      <c r="M13" s="49">
        <v>17125</v>
      </c>
      <c r="N13" s="49">
        <v>11999</v>
      </c>
      <c r="O13" s="48">
        <f t="shared" si="2"/>
        <v>70.067153284671534</v>
      </c>
      <c r="P13" s="46">
        <v>18015</v>
      </c>
      <c r="Q13" s="46">
        <v>12545</v>
      </c>
      <c r="R13" s="45">
        <f t="shared" si="3"/>
        <v>69.636414099361645</v>
      </c>
      <c r="S13" s="56">
        <v>282</v>
      </c>
      <c r="T13" s="56">
        <v>246</v>
      </c>
      <c r="U13" s="55">
        <f t="shared" si="4"/>
        <v>87.234042553191486</v>
      </c>
      <c r="V13" s="46">
        <v>11138</v>
      </c>
      <c r="W13" s="46">
        <v>7925</v>
      </c>
      <c r="X13" s="45">
        <f t="shared" si="5"/>
        <v>71.152810199317656</v>
      </c>
      <c r="Y13" s="46">
        <v>4747</v>
      </c>
      <c r="Z13" s="46">
        <v>1944</v>
      </c>
      <c r="AA13" s="66">
        <f t="shared" si="7"/>
        <v>40.952180324415423</v>
      </c>
      <c r="AB13" s="46">
        <v>3029</v>
      </c>
      <c r="AC13" s="46">
        <v>196</v>
      </c>
      <c r="AD13" s="45">
        <f t="shared" si="6"/>
        <v>6.4707824364476725</v>
      </c>
    </row>
    <row r="14" spans="1:30" ht="15" thickTop="1" thickBot="1">
      <c r="A14" s="41" t="s">
        <v>52</v>
      </c>
      <c r="B14" s="42" t="s">
        <v>67</v>
      </c>
      <c r="C14" s="42" t="s">
        <v>248</v>
      </c>
      <c r="D14" s="46">
        <v>855</v>
      </c>
      <c r="E14" s="46">
        <v>232</v>
      </c>
      <c r="F14" s="45">
        <f t="shared" si="0"/>
        <v>27.134502923976608</v>
      </c>
      <c r="G14" s="46">
        <v>7779</v>
      </c>
      <c r="H14" s="46">
        <v>766</v>
      </c>
      <c r="I14" s="45">
        <f t="shared" si="1"/>
        <v>9.8470240390795727</v>
      </c>
      <c r="J14" s="57">
        <v>308</v>
      </c>
      <c r="K14" s="57">
        <v>133</v>
      </c>
      <c r="L14" s="57">
        <v>-174.42</v>
      </c>
      <c r="M14" s="49">
        <v>23536</v>
      </c>
      <c r="N14" s="49">
        <v>18495</v>
      </c>
      <c r="O14" s="48">
        <f t="shared" si="2"/>
        <v>78.581747110808976</v>
      </c>
      <c r="P14" s="46">
        <v>25135</v>
      </c>
      <c r="Q14" s="46">
        <v>19782</v>
      </c>
      <c r="R14" s="45">
        <f t="shared" si="3"/>
        <v>78.703003779590219</v>
      </c>
      <c r="S14" s="56">
        <v>371</v>
      </c>
      <c r="T14" s="56">
        <v>308</v>
      </c>
      <c r="U14" s="55">
        <f t="shared" si="4"/>
        <v>83.018867924528308</v>
      </c>
      <c r="V14" s="46">
        <v>15059</v>
      </c>
      <c r="W14" s="46">
        <v>12154</v>
      </c>
      <c r="X14" s="45">
        <f t="shared" si="5"/>
        <v>80.709210438940175</v>
      </c>
      <c r="Y14" s="46">
        <v>6653</v>
      </c>
      <c r="Z14" s="46">
        <v>2995</v>
      </c>
      <c r="AA14" s="66">
        <f t="shared" si="7"/>
        <v>45.017285435142043</v>
      </c>
      <c r="AB14" s="46">
        <v>4037</v>
      </c>
      <c r="AC14" s="46">
        <v>703</v>
      </c>
      <c r="AD14" s="45">
        <f t="shared" si="6"/>
        <v>17.413921228635125</v>
      </c>
    </row>
    <row r="15" spans="1:30" ht="15" thickTop="1" thickBot="1">
      <c r="A15" s="41" t="s">
        <v>52</v>
      </c>
      <c r="B15" s="42" t="s">
        <v>69</v>
      </c>
      <c r="C15" s="42" t="s">
        <v>249</v>
      </c>
      <c r="D15" s="46">
        <v>1097</v>
      </c>
      <c r="E15" s="46">
        <v>245</v>
      </c>
      <c r="F15" s="45">
        <f t="shared" si="0"/>
        <v>22.333637192342753</v>
      </c>
      <c r="G15" s="46">
        <v>11324</v>
      </c>
      <c r="H15" s="46">
        <v>1220</v>
      </c>
      <c r="I15" s="45">
        <f t="shared" si="1"/>
        <v>10.773578240904275</v>
      </c>
      <c r="J15" s="57">
        <v>414</v>
      </c>
      <c r="K15" s="57">
        <v>339</v>
      </c>
      <c r="L15" s="57">
        <v>-75.44</v>
      </c>
      <c r="M15" s="49">
        <v>25401</v>
      </c>
      <c r="N15" s="49">
        <v>18104</v>
      </c>
      <c r="O15" s="48">
        <f t="shared" si="2"/>
        <v>71.272784536041883</v>
      </c>
      <c r="P15" s="46">
        <v>26599</v>
      </c>
      <c r="Q15" s="46">
        <v>19213</v>
      </c>
      <c r="R15" s="45">
        <f t="shared" si="3"/>
        <v>72.232038798451072</v>
      </c>
      <c r="S15" s="56">
        <v>349</v>
      </c>
      <c r="T15" s="56">
        <v>252</v>
      </c>
      <c r="U15" s="55">
        <f t="shared" si="4"/>
        <v>72.206303724928361</v>
      </c>
      <c r="V15" s="46">
        <v>14973</v>
      </c>
      <c r="W15" s="46">
        <v>9648</v>
      </c>
      <c r="X15" s="45">
        <f t="shared" si="5"/>
        <v>64.435984772590658</v>
      </c>
      <c r="Y15" s="46">
        <v>8832</v>
      </c>
      <c r="Z15" s="46">
        <v>4368</v>
      </c>
      <c r="AA15" s="66">
        <f t="shared" si="7"/>
        <v>49.456521739130437</v>
      </c>
      <c r="AB15" s="46">
        <v>5049</v>
      </c>
      <c r="AC15" s="46">
        <v>765</v>
      </c>
      <c r="AD15" s="45">
        <f t="shared" si="6"/>
        <v>15.151515151515152</v>
      </c>
    </row>
    <row r="16" spans="1:30" ht="15" thickTop="1" thickBot="1">
      <c r="A16" s="41" t="s">
        <v>52</v>
      </c>
      <c r="B16" s="42" t="s">
        <v>71</v>
      </c>
      <c r="C16" s="42" t="s">
        <v>250</v>
      </c>
      <c r="D16" s="46">
        <v>568</v>
      </c>
      <c r="E16" s="46">
        <v>138</v>
      </c>
      <c r="F16" s="45">
        <f t="shared" si="0"/>
        <v>24.295774647887324</v>
      </c>
      <c r="G16" s="46">
        <v>3462</v>
      </c>
      <c r="H16" s="46">
        <v>417</v>
      </c>
      <c r="I16" s="45">
        <f t="shared" si="1"/>
        <v>12.045060658578857</v>
      </c>
      <c r="J16" s="57">
        <v>625</v>
      </c>
      <c r="K16" s="57">
        <v>395</v>
      </c>
      <c r="L16" s="57">
        <v>-229.76</v>
      </c>
      <c r="M16" s="49">
        <v>10361</v>
      </c>
      <c r="N16" s="49">
        <v>9298</v>
      </c>
      <c r="O16" s="48">
        <f t="shared" si="2"/>
        <v>89.74037255091207</v>
      </c>
      <c r="P16" s="46">
        <v>10854</v>
      </c>
      <c r="Q16" s="46">
        <v>9660</v>
      </c>
      <c r="R16" s="45">
        <f t="shared" si="3"/>
        <v>88.99944720840243</v>
      </c>
      <c r="S16" s="56">
        <v>118</v>
      </c>
      <c r="T16" s="56">
        <v>107</v>
      </c>
      <c r="U16" s="55">
        <f t="shared" si="4"/>
        <v>90.677966101694921</v>
      </c>
      <c r="V16" s="46">
        <v>6020</v>
      </c>
      <c r="W16" s="46">
        <v>4300</v>
      </c>
      <c r="X16" s="45">
        <f t="shared" si="5"/>
        <v>71.428571428571431</v>
      </c>
      <c r="Y16" s="46">
        <v>3559</v>
      </c>
      <c r="Z16" s="46">
        <v>986</v>
      </c>
      <c r="AA16" s="66">
        <f t="shared" si="7"/>
        <v>27.704411351503232</v>
      </c>
      <c r="AB16" s="46">
        <v>2298</v>
      </c>
      <c r="AC16" s="46">
        <v>21</v>
      </c>
      <c r="AD16" s="45">
        <f t="shared" si="6"/>
        <v>0.91383812010443866</v>
      </c>
    </row>
    <row r="17" spans="1:30" ht="15" thickTop="1" thickBot="1">
      <c r="A17" s="41" t="s">
        <v>52</v>
      </c>
      <c r="B17" s="42" t="s">
        <v>73</v>
      </c>
      <c r="C17" s="42" t="s">
        <v>251</v>
      </c>
      <c r="D17" s="46">
        <v>1453</v>
      </c>
      <c r="E17" s="46">
        <v>463</v>
      </c>
      <c r="F17" s="45">
        <f t="shared" si="0"/>
        <v>31.865106675843084</v>
      </c>
      <c r="G17" s="46">
        <v>10063</v>
      </c>
      <c r="H17" s="46">
        <v>1612</v>
      </c>
      <c r="I17" s="45">
        <f t="shared" si="1"/>
        <v>16.019079797277154</v>
      </c>
      <c r="J17" s="57">
        <v>467</v>
      </c>
      <c r="K17" s="57">
        <v>278</v>
      </c>
      <c r="L17" s="57">
        <v>-189.07</v>
      </c>
      <c r="M17" s="49">
        <v>22163</v>
      </c>
      <c r="N17" s="49">
        <v>10644</v>
      </c>
      <c r="O17" s="48">
        <f t="shared" si="2"/>
        <v>48.025989261381582</v>
      </c>
      <c r="P17" s="46">
        <v>23736</v>
      </c>
      <c r="Q17" s="46">
        <v>11688</v>
      </c>
      <c r="R17" s="45">
        <f t="shared" si="3"/>
        <v>49.241658240647119</v>
      </c>
      <c r="S17" s="56">
        <v>241</v>
      </c>
      <c r="T17" s="56">
        <v>179</v>
      </c>
      <c r="U17" s="55">
        <f t="shared" si="4"/>
        <v>74.273858921161832</v>
      </c>
      <c r="V17" s="46">
        <v>12454</v>
      </c>
      <c r="W17" s="46">
        <v>9540</v>
      </c>
      <c r="X17" s="45">
        <f t="shared" si="5"/>
        <v>76.601894973502496</v>
      </c>
      <c r="Y17" s="46">
        <v>6944</v>
      </c>
      <c r="Z17" s="46">
        <v>3414</v>
      </c>
      <c r="AA17" s="66">
        <f t="shared" si="7"/>
        <v>49.164746543778804</v>
      </c>
      <c r="AB17" s="46">
        <v>3862</v>
      </c>
      <c r="AC17" s="46">
        <v>658</v>
      </c>
      <c r="AD17" s="45">
        <f t="shared" si="6"/>
        <v>17.0378042465044</v>
      </c>
    </row>
    <row r="18" spans="1:30" ht="15" thickTop="1" thickBot="1">
      <c r="A18" s="41" t="s">
        <v>52</v>
      </c>
      <c r="B18" s="42" t="s">
        <v>75</v>
      </c>
      <c r="C18" s="42" t="s">
        <v>252</v>
      </c>
      <c r="D18" s="46">
        <v>2446</v>
      </c>
      <c r="E18" s="46">
        <v>935</v>
      </c>
      <c r="F18" s="45">
        <f t="shared" si="0"/>
        <v>38.225674570727719</v>
      </c>
      <c r="G18" s="46">
        <v>13756</v>
      </c>
      <c r="H18" s="46">
        <v>4581</v>
      </c>
      <c r="I18" s="45">
        <f t="shared" si="1"/>
        <v>33.301831927886013</v>
      </c>
      <c r="J18" s="57">
        <v>354</v>
      </c>
      <c r="K18" s="57">
        <v>162</v>
      </c>
      <c r="L18" s="57">
        <v>-191.19</v>
      </c>
      <c r="M18" s="49">
        <v>32291</v>
      </c>
      <c r="N18" s="49">
        <v>14449</v>
      </c>
      <c r="O18" s="48">
        <f t="shared" si="2"/>
        <v>44.746214115388192</v>
      </c>
      <c r="P18" s="46">
        <v>34762</v>
      </c>
      <c r="Q18" s="46">
        <v>15206</v>
      </c>
      <c r="R18" s="45">
        <f t="shared" si="3"/>
        <v>43.743167826937459</v>
      </c>
      <c r="S18" s="56">
        <v>470</v>
      </c>
      <c r="T18" s="56">
        <v>382</v>
      </c>
      <c r="U18" s="55">
        <f t="shared" si="4"/>
        <v>81.276595744680847</v>
      </c>
      <c r="V18" s="46">
        <v>25023</v>
      </c>
      <c r="W18" s="46">
        <v>17976</v>
      </c>
      <c r="X18" s="45">
        <f t="shared" si="5"/>
        <v>71.837909123606281</v>
      </c>
      <c r="Y18" s="46">
        <v>12503</v>
      </c>
      <c r="Z18" s="46">
        <v>2810</v>
      </c>
      <c r="AA18" s="66">
        <f t="shared" si="7"/>
        <v>22.474606094537311</v>
      </c>
      <c r="AB18" s="46">
        <v>7262</v>
      </c>
      <c r="AC18" s="46">
        <v>802</v>
      </c>
      <c r="AD18" s="45">
        <f t="shared" si="6"/>
        <v>11.043789589644726</v>
      </c>
    </row>
    <row r="19" spans="1:30" ht="15" thickTop="1" thickBot="1">
      <c r="A19" s="41" t="s">
        <v>52</v>
      </c>
      <c r="B19" s="42" t="s">
        <v>162</v>
      </c>
      <c r="C19" s="42" t="s">
        <v>262</v>
      </c>
      <c r="D19" s="46"/>
      <c r="E19" s="46"/>
      <c r="F19" s="45" t="e">
        <f t="shared" si="0"/>
        <v>#DIV/0!</v>
      </c>
      <c r="G19" s="46"/>
      <c r="H19" s="46"/>
      <c r="I19" s="45" t="e">
        <f t="shared" si="1"/>
        <v>#DIV/0!</v>
      </c>
      <c r="J19" s="57"/>
      <c r="K19" s="57"/>
      <c r="L19" s="57">
        <v>0</v>
      </c>
      <c r="M19" s="49"/>
      <c r="N19" s="49"/>
      <c r="O19" s="48">
        <v>0</v>
      </c>
      <c r="P19" s="46"/>
      <c r="Q19" s="46"/>
      <c r="R19" s="45">
        <v>0</v>
      </c>
      <c r="S19" s="56"/>
      <c r="T19" s="56"/>
      <c r="U19" s="55">
        <v>0</v>
      </c>
      <c r="V19" s="46"/>
      <c r="W19" s="46"/>
      <c r="X19" s="45">
        <v>0</v>
      </c>
      <c r="Y19" s="46"/>
      <c r="Z19" s="46"/>
      <c r="AA19" s="66">
        <v>0</v>
      </c>
      <c r="AB19" s="46"/>
      <c r="AC19" s="46"/>
      <c r="AD19" s="45">
        <v>0</v>
      </c>
    </row>
    <row r="20" spans="1:30" ht="15" thickTop="1" thickBot="1">
      <c r="A20" s="41" t="s">
        <v>52</v>
      </c>
      <c r="B20" s="42" t="s">
        <v>77</v>
      </c>
      <c r="C20" s="42" t="s">
        <v>253</v>
      </c>
      <c r="D20" s="46">
        <v>959</v>
      </c>
      <c r="E20" s="46">
        <v>348</v>
      </c>
      <c r="F20" s="45">
        <f t="shared" si="0"/>
        <v>36.287799791449423</v>
      </c>
      <c r="G20" s="46">
        <v>10828</v>
      </c>
      <c r="H20" s="46">
        <v>1610</v>
      </c>
      <c r="I20" s="45">
        <f t="shared" si="1"/>
        <v>14.868858514961211</v>
      </c>
      <c r="J20" s="57">
        <v>421</v>
      </c>
      <c r="K20" s="57">
        <v>248</v>
      </c>
      <c r="L20" s="57">
        <v>-173.44</v>
      </c>
      <c r="M20" s="49">
        <v>30842</v>
      </c>
      <c r="N20" s="49">
        <v>15241</v>
      </c>
      <c r="O20" s="48">
        <f t="shared" si="2"/>
        <v>49.416380260683482</v>
      </c>
      <c r="P20" s="46">
        <v>32394</v>
      </c>
      <c r="Q20" s="46">
        <v>16168</v>
      </c>
      <c r="R20" s="45">
        <f t="shared" si="3"/>
        <v>49.910477248873249</v>
      </c>
      <c r="S20" s="56">
        <v>430</v>
      </c>
      <c r="T20" s="56">
        <v>289</v>
      </c>
      <c r="U20" s="55">
        <f t="shared" si="4"/>
        <v>67.20930232558139</v>
      </c>
      <c r="V20" s="46">
        <v>18108</v>
      </c>
      <c r="W20" s="46">
        <v>13612</v>
      </c>
      <c r="X20" s="45">
        <f t="shared" si="5"/>
        <v>75.171195051910757</v>
      </c>
      <c r="Y20" s="46">
        <v>9837</v>
      </c>
      <c r="Z20" s="46">
        <v>3612</v>
      </c>
      <c r="AA20" s="66">
        <f t="shared" si="7"/>
        <v>36.718511741384567</v>
      </c>
      <c r="AB20" s="46">
        <v>6522</v>
      </c>
      <c r="AC20" s="46">
        <v>344</v>
      </c>
      <c r="AD20" s="45">
        <f t="shared" si="6"/>
        <v>5.2744556884391294</v>
      </c>
    </row>
    <row r="21" spans="1:30" s="67" customFormat="1" ht="15" thickTop="1" thickBot="1">
      <c r="A21" s="41" t="s">
        <v>52</v>
      </c>
      <c r="B21" s="42" t="s">
        <v>79</v>
      </c>
      <c r="C21" s="42" t="s">
        <v>254</v>
      </c>
      <c r="D21" s="46">
        <v>563</v>
      </c>
      <c r="E21" s="46">
        <v>252</v>
      </c>
      <c r="F21" s="45">
        <f t="shared" si="0"/>
        <v>44.760213143872114</v>
      </c>
      <c r="G21" s="46">
        <v>4296</v>
      </c>
      <c r="H21" s="46">
        <v>1132</v>
      </c>
      <c r="I21" s="45">
        <f t="shared" si="1"/>
        <v>26.350093109869647</v>
      </c>
      <c r="J21" s="57">
        <v>389</v>
      </c>
      <c r="K21" s="57">
        <v>220</v>
      </c>
      <c r="L21" s="57">
        <v>-168.61</v>
      </c>
      <c r="M21" s="49">
        <v>7788</v>
      </c>
      <c r="N21" s="49">
        <v>5202</v>
      </c>
      <c r="O21" s="48">
        <f t="shared" si="2"/>
        <v>66.795069337442214</v>
      </c>
      <c r="P21" s="46">
        <v>8265</v>
      </c>
      <c r="Q21" s="46">
        <v>5327</v>
      </c>
      <c r="R21" s="45">
        <f t="shared" si="3"/>
        <v>64.452510586811854</v>
      </c>
      <c r="S21" s="56">
        <v>134</v>
      </c>
      <c r="T21" s="56">
        <v>94</v>
      </c>
      <c r="U21" s="55">
        <f t="shared" si="4"/>
        <v>70.149253731343279</v>
      </c>
      <c r="V21" s="46">
        <v>4429</v>
      </c>
      <c r="W21" s="46">
        <v>2962</v>
      </c>
      <c r="X21" s="45">
        <f t="shared" si="5"/>
        <v>66.877398961390838</v>
      </c>
      <c r="Y21" s="46">
        <v>2657</v>
      </c>
      <c r="Z21" s="46">
        <v>703</v>
      </c>
      <c r="AA21" s="66">
        <f t="shared" si="7"/>
        <v>26.458411742566806</v>
      </c>
      <c r="AB21" s="46">
        <v>1410</v>
      </c>
      <c r="AC21" s="46">
        <v>122</v>
      </c>
      <c r="AD21" s="45">
        <f t="shared" si="6"/>
        <v>8.6524822695035457</v>
      </c>
    </row>
    <row r="22" spans="1:30" ht="15" thickTop="1" thickBot="1">
      <c r="A22" s="41" t="s">
        <v>52</v>
      </c>
      <c r="B22" s="42" t="s">
        <v>81</v>
      </c>
      <c r="C22" s="42" t="s">
        <v>255</v>
      </c>
      <c r="D22" s="46">
        <v>417</v>
      </c>
      <c r="E22" s="46">
        <v>76</v>
      </c>
      <c r="F22" s="45">
        <f t="shared" si="0"/>
        <v>18.225419664268586</v>
      </c>
      <c r="G22" s="46">
        <v>4162</v>
      </c>
      <c r="H22" s="46">
        <v>292</v>
      </c>
      <c r="I22" s="45">
        <f t="shared" si="1"/>
        <v>7.0158577606919748</v>
      </c>
      <c r="J22" s="57">
        <v>336</v>
      </c>
      <c r="K22" s="57">
        <v>216</v>
      </c>
      <c r="L22" s="57">
        <v>-120.54</v>
      </c>
      <c r="M22" s="49">
        <v>11744</v>
      </c>
      <c r="N22" s="49">
        <v>8180</v>
      </c>
      <c r="O22" s="48">
        <f t="shared" si="2"/>
        <v>69.652588555858316</v>
      </c>
      <c r="P22" s="46">
        <v>12320</v>
      </c>
      <c r="Q22" s="46">
        <v>8556</v>
      </c>
      <c r="R22" s="45">
        <f t="shared" si="3"/>
        <v>69.448051948051955</v>
      </c>
      <c r="S22" s="56">
        <v>210</v>
      </c>
      <c r="T22" s="56">
        <v>193</v>
      </c>
      <c r="U22" s="55">
        <f t="shared" si="4"/>
        <v>91.904761904761898</v>
      </c>
      <c r="V22" s="46">
        <v>7021</v>
      </c>
      <c r="W22" s="46">
        <v>5046</v>
      </c>
      <c r="X22" s="45">
        <f t="shared" si="5"/>
        <v>71.870103973792908</v>
      </c>
      <c r="Y22" s="46">
        <v>3085</v>
      </c>
      <c r="Z22" s="46">
        <v>1435</v>
      </c>
      <c r="AA22" s="66">
        <f t="shared" si="7"/>
        <v>46.515397082658019</v>
      </c>
      <c r="AB22" s="46">
        <v>1885</v>
      </c>
      <c r="AC22" s="46">
        <v>187</v>
      </c>
      <c r="AD22" s="45">
        <f t="shared" si="6"/>
        <v>9.9204244031830235</v>
      </c>
    </row>
    <row r="23" spans="1:30" ht="15" thickTop="1" thickBot="1">
      <c r="A23" s="41" t="s">
        <v>52</v>
      </c>
      <c r="B23" s="42" t="s">
        <v>83</v>
      </c>
      <c r="C23" s="42" t="s">
        <v>256</v>
      </c>
      <c r="D23" s="46">
        <v>568</v>
      </c>
      <c r="E23" s="46">
        <v>98</v>
      </c>
      <c r="F23" s="45">
        <f t="shared" si="0"/>
        <v>17.253521126760564</v>
      </c>
      <c r="G23" s="46">
        <v>6660</v>
      </c>
      <c r="H23" s="46">
        <v>431</v>
      </c>
      <c r="I23" s="45">
        <f t="shared" si="1"/>
        <v>6.4714714714714718</v>
      </c>
      <c r="J23" s="57">
        <v>608</v>
      </c>
      <c r="K23" s="57">
        <v>375</v>
      </c>
      <c r="L23" s="57">
        <v>-233.51</v>
      </c>
      <c r="M23" s="49">
        <v>16830</v>
      </c>
      <c r="N23" s="49">
        <v>10174</v>
      </c>
      <c r="O23" s="48">
        <f t="shared" si="2"/>
        <v>60.451574569221627</v>
      </c>
      <c r="P23" s="46">
        <v>16817</v>
      </c>
      <c r="Q23" s="46">
        <v>10318</v>
      </c>
      <c r="R23" s="45">
        <f t="shared" si="3"/>
        <v>61.354581673306775</v>
      </c>
      <c r="S23" s="56">
        <v>182</v>
      </c>
      <c r="T23" s="56">
        <v>153</v>
      </c>
      <c r="U23" s="55">
        <f t="shared" si="4"/>
        <v>84.065934065934073</v>
      </c>
      <c r="V23" s="46">
        <v>10074</v>
      </c>
      <c r="W23" s="46">
        <v>6373</v>
      </c>
      <c r="X23" s="45">
        <f t="shared" si="5"/>
        <v>63.261862219575143</v>
      </c>
      <c r="Y23" s="46">
        <v>3452</v>
      </c>
      <c r="Z23" s="46">
        <v>1712</v>
      </c>
      <c r="AA23" s="66">
        <f t="shared" si="7"/>
        <v>49.594438006952494</v>
      </c>
      <c r="AB23" s="46">
        <v>2958</v>
      </c>
      <c r="AC23" s="46">
        <v>62</v>
      </c>
      <c r="AD23" s="45">
        <f t="shared" si="6"/>
        <v>2.0960108181203516</v>
      </c>
    </row>
    <row r="24" spans="1:30" ht="15" thickTop="1" thickBot="1">
      <c r="A24" s="41" t="s">
        <v>52</v>
      </c>
      <c r="B24" s="42" t="s">
        <v>85</v>
      </c>
      <c r="C24" s="42" t="s">
        <v>257</v>
      </c>
      <c r="D24" s="46">
        <v>446</v>
      </c>
      <c r="E24" s="46">
        <v>81</v>
      </c>
      <c r="F24" s="45">
        <f t="shared" si="0"/>
        <v>18.161434977578477</v>
      </c>
      <c r="G24" s="46">
        <v>3166</v>
      </c>
      <c r="H24" s="46">
        <v>294</v>
      </c>
      <c r="I24" s="45">
        <f t="shared" si="1"/>
        <v>9.2861655085281107</v>
      </c>
      <c r="J24" s="57">
        <v>422</v>
      </c>
      <c r="K24" s="57">
        <v>303</v>
      </c>
      <c r="L24" s="57">
        <v>-119.23</v>
      </c>
      <c r="M24" s="49">
        <v>6594</v>
      </c>
      <c r="N24" s="49">
        <v>1737</v>
      </c>
      <c r="O24" s="48">
        <f t="shared" si="2"/>
        <v>26.342129208371247</v>
      </c>
      <c r="P24" s="46">
        <v>7177</v>
      </c>
      <c r="Q24" s="46">
        <v>1928</v>
      </c>
      <c r="R24" s="45">
        <f t="shared" si="3"/>
        <v>26.863592030096139</v>
      </c>
      <c r="S24" s="56">
        <v>73</v>
      </c>
      <c r="T24" s="56">
        <v>48</v>
      </c>
      <c r="U24" s="55">
        <f t="shared" si="4"/>
        <v>65.753424657534254</v>
      </c>
      <c r="V24" s="46">
        <v>4143</v>
      </c>
      <c r="W24" s="46">
        <v>2878</v>
      </c>
      <c r="X24" s="45">
        <f t="shared" si="5"/>
        <v>69.46657011827179</v>
      </c>
      <c r="Y24" s="46">
        <v>2502</v>
      </c>
      <c r="Z24" s="46">
        <v>690</v>
      </c>
      <c r="AA24" s="66">
        <f t="shared" si="7"/>
        <v>27.577937649880095</v>
      </c>
      <c r="AB24" s="46">
        <v>1322</v>
      </c>
      <c r="AC24" s="46">
        <v>316</v>
      </c>
      <c r="AD24" s="45">
        <f t="shared" si="6"/>
        <v>23.903177004538577</v>
      </c>
    </row>
    <row r="25" spans="1:30" ht="15" thickTop="1" thickBot="1">
      <c r="A25" s="41" t="s">
        <v>52</v>
      </c>
      <c r="B25" s="42" t="s">
        <v>87</v>
      </c>
      <c r="C25" s="42" t="s">
        <v>258</v>
      </c>
      <c r="D25" s="46">
        <v>618</v>
      </c>
      <c r="E25" s="46">
        <v>135</v>
      </c>
      <c r="F25" s="45">
        <f t="shared" si="0"/>
        <v>21.844660194174757</v>
      </c>
      <c r="G25" s="46">
        <v>5872</v>
      </c>
      <c r="H25" s="46">
        <v>508</v>
      </c>
      <c r="I25" s="45">
        <f t="shared" si="1"/>
        <v>8.6512261580381473</v>
      </c>
      <c r="J25" s="57">
        <v>737</v>
      </c>
      <c r="K25" s="57">
        <v>338</v>
      </c>
      <c r="L25" s="57">
        <v>-399.29</v>
      </c>
      <c r="M25" s="49">
        <v>12154</v>
      </c>
      <c r="N25" s="49">
        <v>5113</v>
      </c>
      <c r="O25" s="48">
        <f t="shared" si="2"/>
        <v>42.068454829685699</v>
      </c>
      <c r="P25" s="46">
        <v>13288</v>
      </c>
      <c r="Q25" s="46">
        <v>5646</v>
      </c>
      <c r="R25" s="45">
        <f t="shared" si="3"/>
        <v>42.4894641782059</v>
      </c>
      <c r="S25" s="56">
        <v>274</v>
      </c>
      <c r="T25" s="56">
        <v>203</v>
      </c>
      <c r="U25" s="55">
        <f t="shared" si="4"/>
        <v>74.087591240875909</v>
      </c>
      <c r="V25" s="46">
        <v>7915</v>
      </c>
      <c r="W25" s="46">
        <v>5923</v>
      </c>
      <c r="X25" s="45">
        <f t="shared" si="5"/>
        <v>74.83259633607075</v>
      </c>
      <c r="Y25" s="46">
        <v>4354</v>
      </c>
      <c r="Z25" s="46">
        <v>1306</v>
      </c>
      <c r="AA25" s="66">
        <f t="shared" si="7"/>
        <v>29.995406522737714</v>
      </c>
      <c r="AB25" s="46">
        <v>2396</v>
      </c>
      <c r="AC25" s="46">
        <v>32</v>
      </c>
      <c r="AD25" s="45">
        <f t="shared" si="6"/>
        <v>1.335559265442404</v>
      </c>
    </row>
    <row r="26" spans="1:30" ht="24" customHeight="1" thickTop="1" thickBot="1">
      <c r="A26" s="41" t="s">
        <v>52</v>
      </c>
      <c r="B26" s="42" t="s">
        <v>89</v>
      </c>
      <c r="C26" s="42" t="s">
        <v>259</v>
      </c>
      <c r="D26" s="46">
        <v>293</v>
      </c>
      <c r="E26" s="46">
        <v>101</v>
      </c>
      <c r="F26" s="45">
        <f t="shared" si="0"/>
        <v>34.470989761092149</v>
      </c>
      <c r="G26" s="46">
        <v>2726</v>
      </c>
      <c r="H26" s="46">
        <v>901</v>
      </c>
      <c r="I26" s="45">
        <f t="shared" si="1"/>
        <v>33.052090975788701</v>
      </c>
      <c r="J26" s="57">
        <v>506</v>
      </c>
      <c r="K26" s="57">
        <v>289</v>
      </c>
      <c r="L26" s="57">
        <v>-217.08</v>
      </c>
      <c r="M26" s="49">
        <v>7818</v>
      </c>
      <c r="N26" s="49">
        <v>2365</v>
      </c>
      <c r="O26" s="48">
        <f t="shared" si="2"/>
        <v>30.25070350473267</v>
      </c>
      <c r="P26" s="46">
        <v>8096</v>
      </c>
      <c r="Q26" s="46">
        <v>2537</v>
      </c>
      <c r="R26" s="45">
        <f t="shared" si="3"/>
        <v>31.336462450592887</v>
      </c>
      <c r="S26" s="56">
        <v>119</v>
      </c>
      <c r="T26" s="56">
        <v>102</v>
      </c>
      <c r="U26" s="55">
        <f t="shared" si="4"/>
        <v>85.714285714285708</v>
      </c>
      <c r="V26" s="46">
        <v>4750</v>
      </c>
      <c r="W26" s="46">
        <v>3927</v>
      </c>
      <c r="X26" s="45">
        <f t="shared" si="5"/>
        <v>82.673684210526318</v>
      </c>
      <c r="Y26" s="46">
        <v>2098</v>
      </c>
      <c r="Z26" s="46">
        <v>1109</v>
      </c>
      <c r="AA26" s="66">
        <f t="shared" si="7"/>
        <v>52.859866539561487</v>
      </c>
      <c r="AB26" s="46">
        <v>1414</v>
      </c>
      <c r="AC26" s="46">
        <v>11</v>
      </c>
      <c r="AD26" s="45">
        <f t="shared" si="6"/>
        <v>0.77793493635077793</v>
      </c>
    </row>
    <row r="27" spans="1:30" ht="15" thickTop="1" thickBot="1">
      <c r="A27" s="41" t="s">
        <v>52</v>
      </c>
      <c r="B27" s="42" t="s">
        <v>103</v>
      </c>
      <c r="C27" s="42" t="s">
        <v>275</v>
      </c>
      <c r="D27" s="46">
        <v>529</v>
      </c>
      <c r="E27" s="46">
        <v>146</v>
      </c>
      <c r="F27" s="45">
        <f t="shared" si="0"/>
        <v>27.599243856332702</v>
      </c>
      <c r="G27" s="46">
        <v>3313</v>
      </c>
      <c r="H27" s="46">
        <v>1152</v>
      </c>
      <c r="I27" s="45">
        <f t="shared" si="1"/>
        <v>34.772109870208268</v>
      </c>
      <c r="J27" s="46">
        <v>1373</v>
      </c>
      <c r="K27" s="57">
        <v>387</v>
      </c>
      <c r="L27" s="57">
        <v>-986.01</v>
      </c>
      <c r="M27" s="49">
        <v>7637</v>
      </c>
      <c r="N27" s="49">
        <v>3803</v>
      </c>
      <c r="O27" s="48">
        <f t="shared" si="2"/>
        <v>49.797040722796908</v>
      </c>
      <c r="P27" s="46">
        <v>7889</v>
      </c>
      <c r="Q27" s="46">
        <v>3851</v>
      </c>
      <c r="R27" s="45">
        <f t="shared" si="3"/>
        <v>48.814805425275701</v>
      </c>
      <c r="S27" s="56">
        <v>118</v>
      </c>
      <c r="T27" s="56">
        <v>100</v>
      </c>
      <c r="U27" s="55">
        <f t="shared" si="4"/>
        <v>84.745762711864401</v>
      </c>
      <c r="V27" s="46">
        <v>4668</v>
      </c>
      <c r="W27" s="46">
        <v>3381</v>
      </c>
      <c r="X27" s="45">
        <f t="shared" si="5"/>
        <v>72.429305912596405</v>
      </c>
      <c r="Y27" s="46">
        <v>1850</v>
      </c>
      <c r="Z27" s="46">
        <v>586</v>
      </c>
      <c r="AA27" s="66">
        <f t="shared" si="7"/>
        <v>31.675675675675677</v>
      </c>
      <c r="AB27" s="46">
        <v>1280</v>
      </c>
      <c r="AC27" s="46">
        <v>89</v>
      </c>
      <c r="AD27" s="45">
        <f t="shared" si="6"/>
        <v>6.953125</v>
      </c>
    </row>
    <row r="28" spans="1:30" ht="15" thickTop="1" thickBot="1">
      <c r="A28" s="41" t="s">
        <v>52</v>
      </c>
      <c r="B28" s="42" t="s">
        <v>101</v>
      </c>
      <c r="C28" s="42" t="s">
        <v>264</v>
      </c>
      <c r="D28" s="46">
        <v>363</v>
      </c>
      <c r="E28" s="46">
        <v>111</v>
      </c>
      <c r="F28" s="45">
        <f t="shared" si="0"/>
        <v>30.578512396694215</v>
      </c>
      <c r="G28" s="46">
        <v>2929</v>
      </c>
      <c r="H28" s="46">
        <v>771</v>
      </c>
      <c r="I28" s="45">
        <f t="shared" si="1"/>
        <v>26.322977125298738</v>
      </c>
      <c r="J28" s="57">
        <v>628</v>
      </c>
      <c r="K28" s="57">
        <v>485</v>
      </c>
      <c r="L28" s="57">
        <v>-143.30000000000001</v>
      </c>
      <c r="M28" s="49">
        <v>9725</v>
      </c>
      <c r="N28" s="49">
        <v>9062</v>
      </c>
      <c r="O28" s="48">
        <f t="shared" si="2"/>
        <v>93.182519280205653</v>
      </c>
      <c r="P28" s="46">
        <v>9967</v>
      </c>
      <c r="Q28" s="46">
        <v>9449</v>
      </c>
      <c r="R28" s="45">
        <f t="shared" si="3"/>
        <v>94.802849403029995</v>
      </c>
      <c r="S28" s="56">
        <v>116</v>
      </c>
      <c r="T28" s="56">
        <v>104</v>
      </c>
      <c r="U28" s="55">
        <f t="shared" si="4"/>
        <v>89.65517241379311</v>
      </c>
      <c r="V28" s="46">
        <v>5782</v>
      </c>
      <c r="W28" s="46">
        <v>4152</v>
      </c>
      <c r="X28" s="45">
        <f t="shared" si="5"/>
        <v>71.809062608094081</v>
      </c>
      <c r="Y28" s="46">
        <v>2579</v>
      </c>
      <c r="Z28" s="46">
        <v>762</v>
      </c>
      <c r="AA28" s="66">
        <f t="shared" si="7"/>
        <v>29.54633578906553</v>
      </c>
      <c r="AB28" s="46">
        <v>1738</v>
      </c>
      <c r="AC28" s="46">
        <v>75</v>
      </c>
      <c r="AD28" s="45">
        <f t="shared" si="6"/>
        <v>4.3153049482163404</v>
      </c>
    </row>
    <row r="29" spans="1:30" ht="15" thickTop="1" thickBot="1">
      <c r="A29" s="41" t="s">
        <v>52</v>
      </c>
      <c r="B29" s="42" t="s">
        <v>109</v>
      </c>
      <c r="C29" s="42" t="s">
        <v>267</v>
      </c>
      <c r="D29" s="46">
        <v>476</v>
      </c>
      <c r="E29" s="46">
        <v>93</v>
      </c>
      <c r="F29" s="45">
        <f t="shared" si="0"/>
        <v>19.537815126050422</v>
      </c>
      <c r="G29" s="46">
        <v>2749</v>
      </c>
      <c r="H29" s="46">
        <v>384</v>
      </c>
      <c r="I29" s="45">
        <f t="shared" si="1"/>
        <v>13.968715896689705</v>
      </c>
      <c r="J29" s="57">
        <v>526</v>
      </c>
      <c r="K29" s="57">
        <v>351</v>
      </c>
      <c r="L29" s="57">
        <v>-174.73</v>
      </c>
      <c r="M29" s="49">
        <v>7396</v>
      </c>
      <c r="N29" s="49">
        <v>6129</v>
      </c>
      <c r="O29" s="48">
        <f t="shared" si="2"/>
        <v>82.869118442401302</v>
      </c>
      <c r="P29" s="46">
        <v>7982</v>
      </c>
      <c r="Q29" s="46">
        <v>6613</v>
      </c>
      <c r="R29" s="45">
        <f t="shared" si="3"/>
        <v>82.84891004760712</v>
      </c>
      <c r="S29" s="56">
        <v>126</v>
      </c>
      <c r="T29" s="56">
        <v>114</v>
      </c>
      <c r="U29" s="55">
        <f t="shared" si="4"/>
        <v>90.476190476190482</v>
      </c>
      <c r="V29" s="46">
        <v>4205</v>
      </c>
      <c r="W29" s="46">
        <v>3342</v>
      </c>
      <c r="X29" s="45">
        <f t="shared" si="5"/>
        <v>79.476813317479198</v>
      </c>
      <c r="Y29" s="46">
        <v>2536</v>
      </c>
      <c r="Z29" s="46">
        <v>1008</v>
      </c>
      <c r="AA29" s="66">
        <f t="shared" si="7"/>
        <v>39.747634069400632</v>
      </c>
      <c r="AB29" s="46">
        <v>1301</v>
      </c>
      <c r="AC29" s="46">
        <v>93</v>
      </c>
      <c r="AD29" s="45">
        <f t="shared" si="6"/>
        <v>7.148347425057648</v>
      </c>
    </row>
    <row r="30" spans="1:30" ht="15" thickTop="1" thickBot="1">
      <c r="A30" s="41" t="s">
        <v>52</v>
      </c>
      <c r="B30" s="42" t="s">
        <v>105</v>
      </c>
      <c r="C30" s="42" t="s">
        <v>265</v>
      </c>
      <c r="D30" s="46">
        <v>493</v>
      </c>
      <c r="E30" s="46">
        <v>233</v>
      </c>
      <c r="F30" s="45">
        <f t="shared" si="0"/>
        <v>47.261663286004058</v>
      </c>
      <c r="G30" s="46">
        <v>2867</v>
      </c>
      <c r="H30" s="46">
        <v>364</v>
      </c>
      <c r="I30" s="45">
        <f t="shared" si="1"/>
        <v>12.696198116498081</v>
      </c>
      <c r="J30" s="57">
        <v>648</v>
      </c>
      <c r="K30" s="57">
        <v>504</v>
      </c>
      <c r="L30" s="57">
        <v>-144.82</v>
      </c>
      <c r="M30" s="49">
        <v>7103</v>
      </c>
      <c r="N30" s="49">
        <v>4788</v>
      </c>
      <c r="O30" s="48">
        <f t="shared" si="2"/>
        <v>67.408137406729551</v>
      </c>
      <c r="P30" s="46">
        <v>7552</v>
      </c>
      <c r="Q30" s="46">
        <v>5204</v>
      </c>
      <c r="R30" s="45">
        <f t="shared" si="3"/>
        <v>68.908898305084747</v>
      </c>
      <c r="S30" s="56">
        <v>86</v>
      </c>
      <c r="T30" s="56">
        <v>81</v>
      </c>
      <c r="U30" s="55">
        <f t="shared" si="4"/>
        <v>94.186046511627907</v>
      </c>
      <c r="V30" s="46">
        <v>4337</v>
      </c>
      <c r="W30" s="46">
        <v>3126</v>
      </c>
      <c r="X30" s="45">
        <f t="shared" si="5"/>
        <v>72.077472907539772</v>
      </c>
      <c r="Y30" s="46">
        <v>2323</v>
      </c>
      <c r="Z30" s="46">
        <v>781</v>
      </c>
      <c r="AA30" s="66">
        <f t="shared" si="7"/>
        <v>33.620318553594487</v>
      </c>
      <c r="AB30" s="46">
        <v>1403</v>
      </c>
      <c r="AC30" s="46">
        <v>195</v>
      </c>
      <c r="AD30" s="45">
        <f t="shared" si="6"/>
        <v>13.898788310762651</v>
      </c>
    </row>
    <row r="31" spans="1:30" ht="15" thickTop="1" thickBot="1">
      <c r="A31" s="41" t="s">
        <v>52</v>
      </c>
      <c r="B31" s="42" t="s">
        <v>107</v>
      </c>
      <c r="C31" s="42" t="s">
        <v>266</v>
      </c>
      <c r="D31" s="46">
        <v>361</v>
      </c>
      <c r="E31" s="46">
        <v>100</v>
      </c>
      <c r="F31" s="45">
        <f t="shared" si="0"/>
        <v>27.700831024930746</v>
      </c>
      <c r="G31" s="46">
        <v>4585</v>
      </c>
      <c r="H31" s="46">
        <v>1277</v>
      </c>
      <c r="I31" s="45">
        <f t="shared" si="1"/>
        <v>27.851690294438384</v>
      </c>
      <c r="J31" s="57">
        <v>268</v>
      </c>
      <c r="K31" s="57">
        <v>213</v>
      </c>
      <c r="L31" s="57">
        <v>-54.61</v>
      </c>
      <c r="M31" s="50">
        <v>7956</v>
      </c>
      <c r="N31" s="50">
        <v>6510</v>
      </c>
      <c r="O31" s="48">
        <f t="shared" si="2"/>
        <v>81.825037707390649</v>
      </c>
      <c r="P31" s="46">
        <v>8677</v>
      </c>
      <c r="Q31" s="46">
        <v>6962</v>
      </c>
      <c r="R31" s="45">
        <f t="shared" si="3"/>
        <v>80.235104298720756</v>
      </c>
      <c r="S31" s="56">
        <v>125</v>
      </c>
      <c r="T31" s="56">
        <v>95</v>
      </c>
      <c r="U31" s="55">
        <f t="shared" si="4"/>
        <v>76</v>
      </c>
      <c r="V31" s="46">
        <v>4891</v>
      </c>
      <c r="W31" s="46">
        <v>3828</v>
      </c>
      <c r="X31" s="45">
        <f t="shared" si="5"/>
        <v>78.26620323042323</v>
      </c>
      <c r="Y31" s="46">
        <v>2265</v>
      </c>
      <c r="Z31" s="46">
        <v>912</v>
      </c>
      <c r="AA31" s="66">
        <f t="shared" si="7"/>
        <v>40.264900662251655</v>
      </c>
      <c r="AB31" s="46">
        <v>1131</v>
      </c>
      <c r="AC31" s="46">
        <v>49</v>
      </c>
      <c r="AD31" s="45">
        <f t="shared" si="6"/>
        <v>4.3324491600353667</v>
      </c>
    </row>
    <row r="32" spans="1:30" ht="15" thickTop="1" thickBot="1">
      <c r="A32" s="41" t="s">
        <v>111</v>
      </c>
      <c r="B32" s="42" t="s">
        <v>112</v>
      </c>
      <c r="C32" s="42" t="s">
        <v>202</v>
      </c>
      <c r="D32" s="46">
        <v>4102</v>
      </c>
      <c r="E32" s="46">
        <v>954</v>
      </c>
      <c r="F32" s="45">
        <f t="shared" si="0"/>
        <v>23.25694783032667</v>
      </c>
      <c r="G32" s="46">
        <v>28256</v>
      </c>
      <c r="H32" s="46">
        <v>7024</v>
      </c>
      <c r="I32" s="45">
        <f t="shared" si="1"/>
        <v>24.858437146092864</v>
      </c>
      <c r="J32" s="57">
        <v>152</v>
      </c>
      <c r="K32" s="57">
        <v>403</v>
      </c>
      <c r="L32" s="57">
        <v>-251.36</v>
      </c>
      <c r="M32" s="44">
        <v>33670</v>
      </c>
      <c r="N32" s="44">
        <v>21062</v>
      </c>
      <c r="O32" s="48">
        <f t="shared" si="2"/>
        <v>62.554202554202554</v>
      </c>
      <c r="P32" s="46">
        <v>33258</v>
      </c>
      <c r="Q32" s="46">
        <v>21408</v>
      </c>
      <c r="R32" s="45">
        <f t="shared" si="3"/>
        <v>64.369475013530575</v>
      </c>
      <c r="S32" s="57">
        <v>268</v>
      </c>
      <c r="T32" s="57">
        <v>144</v>
      </c>
      <c r="U32" s="55">
        <f t="shared" si="4"/>
        <v>53.731343283582092</v>
      </c>
      <c r="V32" s="46">
        <v>21976</v>
      </c>
      <c r="W32" s="46">
        <v>12509</v>
      </c>
      <c r="X32" s="45">
        <f t="shared" si="5"/>
        <v>56.921186749180926</v>
      </c>
      <c r="Y32" s="46">
        <v>9276</v>
      </c>
      <c r="Z32" s="46">
        <v>3842</v>
      </c>
      <c r="AA32" s="66">
        <f t="shared" si="7"/>
        <v>41.418714963346268</v>
      </c>
      <c r="AB32" s="46">
        <v>6950</v>
      </c>
      <c r="AC32" s="46">
        <v>1114</v>
      </c>
      <c r="AD32" s="45">
        <f t="shared" si="6"/>
        <v>16.028776978417266</v>
      </c>
    </row>
    <row r="33" spans="1:30" ht="15" thickTop="1" thickBot="1">
      <c r="A33" s="41" t="s">
        <v>111</v>
      </c>
      <c r="B33" s="42" t="s">
        <v>130</v>
      </c>
      <c r="C33" s="42" t="s">
        <v>211</v>
      </c>
      <c r="D33" s="46">
        <v>53</v>
      </c>
      <c r="E33" s="46">
        <v>26</v>
      </c>
      <c r="F33" s="45">
        <f t="shared" si="0"/>
        <v>49.056603773584904</v>
      </c>
      <c r="G33" s="46">
        <v>592</v>
      </c>
      <c r="H33" s="46">
        <v>305</v>
      </c>
      <c r="I33" s="45">
        <f t="shared" si="1"/>
        <v>51.520270270270274</v>
      </c>
      <c r="J33" s="57"/>
      <c r="K33" s="57"/>
      <c r="L33" s="57">
        <v>0</v>
      </c>
      <c r="M33" s="51">
        <v>540</v>
      </c>
      <c r="N33" s="51">
        <v>399</v>
      </c>
      <c r="O33" s="48">
        <f t="shared" si="2"/>
        <v>73.888888888888886</v>
      </c>
      <c r="P33" s="46">
        <v>538</v>
      </c>
      <c r="Q33" s="46">
        <v>401</v>
      </c>
      <c r="R33" s="45">
        <f t="shared" si="3"/>
        <v>74.535315985130111</v>
      </c>
      <c r="S33" s="57">
        <v>2</v>
      </c>
      <c r="T33" s="57">
        <v>1</v>
      </c>
      <c r="U33" s="55">
        <f t="shared" si="4"/>
        <v>50</v>
      </c>
      <c r="V33" s="46">
        <v>338</v>
      </c>
      <c r="W33" s="46">
        <v>314</v>
      </c>
      <c r="X33" s="45">
        <f t="shared" si="5"/>
        <v>92.899408284023664</v>
      </c>
      <c r="Y33" s="46">
        <v>250</v>
      </c>
      <c r="Z33" s="46">
        <v>71</v>
      </c>
      <c r="AA33" s="66">
        <f t="shared" si="7"/>
        <v>28.4</v>
      </c>
      <c r="AB33" s="46">
        <v>144</v>
      </c>
      <c r="AC33" s="46">
        <v>10</v>
      </c>
      <c r="AD33" s="45">
        <f t="shared" si="6"/>
        <v>6.9444444444444446</v>
      </c>
    </row>
    <row r="34" spans="1:30" ht="15" thickTop="1" thickBot="1">
      <c r="A34" s="41" t="s">
        <v>111</v>
      </c>
      <c r="B34" s="42" t="s">
        <v>114</v>
      </c>
      <c r="C34" s="42" t="s">
        <v>203</v>
      </c>
      <c r="D34" s="46">
        <v>1034</v>
      </c>
      <c r="E34" s="46">
        <v>184</v>
      </c>
      <c r="F34" s="45">
        <f t="shared" si="0"/>
        <v>17.794970986460349</v>
      </c>
      <c r="G34" s="46">
        <v>10214</v>
      </c>
      <c r="H34" s="46">
        <v>1241</v>
      </c>
      <c r="I34" s="45">
        <f t="shared" si="1"/>
        <v>12.14999020951635</v>
      </c>
      <c r="J34" s="57">
        <v>48</v>
      </c>
      <c r="K34" s="57">
        <v>169</v>
      </c>
      <c r="L34" s="57">
        <v>-121.13</v>
      </c>
      <c r="M34" s="49">
        <v>7488</v>
      </c>
      <c r="N34" s="49">
        <v>3837</v>
      </c>
      <c r="O34" s="48">
        <f t="shared" si="2"/>
        <v>51.241987179487182</v>
      </c>
      <c r="P34" s="46">
        <v>7702</v>
      </c>
      <c r="Q34" s="46">
        <v>3921</v>
      </c>
      <c r="R34" s="45">
        <f t="shared" si="3"/>
        <v>50.908854842897945</v>
      </c>
      <c r="S34" s="57">
        <v>61</v>
      </c>
      <c r="T34" s="57">
        <v>46</v>
      </c>
      <c r="U34" s="55">
        <f t="shared" si="4"/>
        <v>75.409836065573771</v>
      </c>
      <c r="V34" s="46">
        <v>4233</v>
      </c>
      <c r="W34" s="46">
        <v>3176</v>
      </c>
      <c r="X34" s="45">
        <f t="shared" si="5"/>
        <v>75.029529884242848</v>
      </c>
      <c r="Y34" s="46">
        <v>2382</v>
      </c>
      <c r="Z34" s="46">
        <v>998</v>
      </c>
      <c r="AA34" s="66">
        <f t="shared" si="7"/>
        <v>41.897565071368597</v>
      </c>
      <c r="AB34" s="46">
        <v>1780</v>
      </c>
      <c r="AC34" s="46">
        <v>100</v>
      </c>
      <c r="AD34" s="45">
        <f t="shared" si="6"/>
        <v>5.617977528089888</v>
      </c>
    </row>
    <row r="35" spans="1:30" ht="15" thickTop="1" thickBot="1">
      <c r="A35" s="41" t="s">
        <v>111</v>
      </c>
      <c r="B35" s="42" t="s">
        <v>116</v>
      </c>
      <c r="C35" s="42" t="s">
        <v>204</v>
      </c>
      <c r="D35" s="46">
        <v>1564</v>
      </c>
      <c r="E35" s="46">
        <v>287</v>
      </c>
      <c r="F35" s="45">
        <f t="shared" si="0"/>
        <v>18.350383631713555</v>
      </c>
      <c r="G35" s="46">
        <v>21444</v>
      </c>
      <c r="H35" s="46">
        <v>3096</v>
      </c>
      <c r="I35" s="45">
        <f t="shared" si="1"/>
        <v>14.437604924454392</v>
      </c>
      <c r="J35" s="57">
        <v>132</v>
      </c>
      <c r="K35" s="57">
        <v>420</v>
      </c>
      <c r="L35" s="57">
        <v>-288.56</v>
      </c>
      <c r="M35" s="49">
        <v>15842</v>
      </c>
      <c r="N35" s="49">
        <v>3686</v>
      </c>
      <c r="O35" s="48">
        <f t="shared" si="2"/>
        <v>23.267264234313849</v>
      </c>
      <c r="P35" s="46">
        <v>16276</v>
      </c>
      <c r="Q35" s="46">
        <v>3789</v>
      </c>
      <c r="R35" s="45">
        <f t="shared" si="3"/>
        <v>23.279675595969525</v>
      </c>
      <c r="S35" s="57">
        <v>152</v>
      </c>
      <c r="T35" s="57">
        <v>113</v>
      </c>
      <c r="U35" s="55">
        <f t="shared" si="4"/>
        <v>74.34210526315789</v>
      </c>
      <c r="V35" s="46">
        <v>9105</v>
      </c>
      <c r="W35" s="46">
        <v>5693</v>
      </c>
      <c r="X35" s="45">
        <f t="shared" si="5"/>
        <v>62.526084568918179</v>
      </c>
      <c r="Y35" s="46">
        <v>4634</v>
      </c>
      <c r="Z35" s="46">
        <v>1782</v>
      </c>
      <c r="AA35" s="66">
        <f t="shared" si="7"/>
        <v>38.454898575744494</v>
      </c>
      <c r="AB35" s="46">
        <v>3548</v>
      </c>
      <c r="AC35" s="46">
        <v>178</v>
      </c>
      <c r="AD35" s="45">
        <f t="shared" si="6"/>
        <v>5.0169109357384443</v>
      </c>
    </row>
    <row r="36" spans="1:30" ht="15" thickTop="1" thickBot="1">
      <c r="A36" s="41" t="s">
        <v>111</v>
      </c>
      <c r="B36" s="42" t="s">
        <v>118</v>
      </c>
      <c r="C36" s="42" t="s">
        <v>205</v>
      </c>
      <c r="D36" s="46">
        <v>1667</v>
      </c>
      <c r="E36" s="46">
        <v>376</v>
      </c>
      <c r="F36" s="45">
        <f t="shared" si="0"/>
        <v>22.555488902219555</v>
      </c>
      <c r="G36" s="46">
        <v>18800</v>
      </c>
      <c r="H36" s="46">
        <v>3578</v>
      </c>
      <c r="I36" s="45">
        <f t="shared" si="1"/>
        <v>19.031914893617021</v>
      </c>
      <c r="J36" s="57">
        <v>251</v>
      </c>
      <c r="K36" s="57">
        <v>744</v>
      </c>
      <c r="L36" s="57">
        <v>-492.69</v>
      </c>
      <c r="M36" s="49">
        <v>17150</v>
      </c>
      <c r="N36" s="49">
        <v>10075</v>
      </c>
      <c r="O36" s="48">
        <f t="shared" si="2"/>
        <v>58.746355685131192</v>
      </c>
      <c r="P36" s="46">
        <v>17893</v>
      </c>
      <c r="Q36" s="46">
        <v>10514</v>
      </c>
      <c r="R36" s="45">
        <f t="shared" si="3"/>
        <v>58.760409098530154</v>
      </c>
      <c r="S36" s="57">
        <v>102</v>
      </c>
      <c r="T36" s="57">
        <v>71</v>
      </c>
      <c r="U36" s="55">
        <f t="shared" si="4"/>
        <v>69.607843137254903</v>
      </c>
      <c r="V36" s="46">
        <v>9599</v>
      </c>
      <c r="W36" s="46">
        <v>5722</v>
      </c>
      <c r="X36" s="45">
        <f t="shared" si="5"/>
        <v>59.610376080841753</v>
      </c>
      <c r="Y36" s="46">
        <v>4950</v>
      </c>
      <c r="Z36" s="46">
        <v>2497</v>
      </c>
      <c r="AA36" s="66">
        <f t="shared" si="7"/>
        <v>50.444444444444443</v>
      </c>
      <c r="AB36" s="46">
        <v>3316</v>
      </c>
      <c r="AC36" s="46">
        <v>579</v>
      </c>
      <c r="AD36" s="45">
        <f t="shared" si="6"/>
        <v>17.460796139927623</v>
      </c>
    </row>
    <row r="37" spans="1:30" ht="15" thickTop="1" thickBot="1">
      <c r="A37" s="41" t="s">
        <v>111</v>
      </c>
      <c r="B37" s="42" t="s">
        <v>120</v>
      </c>
      <c r="C37" s="42" t="s">
        <v>206</v>
      </c>
      <c r="D37" s="46">
        <v>1432</v>
      </c>
      <c r="E37" s="46">
        <v>406</v>
      </c>
      <c r="F37" s="45">
        <f t="shared" si="0"/>
        <v>28.351955307262571</v>
      </c>
      <c r="G37" s="46">
        <v>13148</v>
      </c>
      <c r="H37" s="46">
        <v>1934</v>
      </c>
      <c r="I37" s="45">
        <f t="shared" si="1"/>
        <v>14.709461515059324</v>
      </c>
      <c r="J37" s="57">
        <v>299</v>
      </c>
      <c r="K37" s="57">
        <v>626</v>
      </c>
      <c r="L37" s="57">
        <v>-327.35000000000002</v>
      </c>
      <c r="M37" s="49">
        <v>9977</v>
      </c>
      <c r="N37" s="49">
        <v>4340</v>
      </c>
      <c r="O37" s="48">
        <f t="shared" si="2"/>
        <v>43.500050115265111</v>
      </c>
      <c r="P37" s="46">
        <v>10481</v>
      </c>
      <c r="Q37" s="46">
        <v>4647</v>
      </c>
      <c r="R37" s="45">
        <f t="shared" si="3"/>
        <v>44.337372388130902</v>
      </c>
      <c r="S37" s="57">
        <v>96</v>
      </c>
      <c r="T37" s="57">
        <v>70</v>
      </c>
      <c r="U37" s="55">
        <f t="shared" si="4"/>
        <v>72.916666666666671</v>
      </c>
      <c r="V37" s="46">
        <v>6296</v>
      </c>
      <c r="W37" s="46">
        <v>3155</v>
      </c>
      <c r="X37" s="45">
        <f t="shared" si="5"/>
        <v>50.111181702668361</v>
      </c>
      <c r="Y37" s="46">
        <v>2895</v>
      </c>
      <c r="Z37" s="46">
        <v>911</v>
      </c>
      <c r="AA37" s="66">
        <f t="shared" si="7"/>
        <v>31.468048359240068</v>
      </c>
      <c r="AB37" s="46">
        <v>1773</v>
      </c>
      <c r="AC37" s="46">
        <v>160</v>
      </c>
      <c r="AD37" s="45">
        <f t="shared" si="6"/>
        <v>9.0242526790750137</v>
      </c>
    </row>
    <row r="38" spans="1:30" ht="15" thickTop="1" thickBot="1">
      <c r="A38" s="41" t="s">
        <v>111</v>
      </c>
      <c r="B38" s="42" t="s">
        <v>122</v>
      </c>
      <c r="C38" s="42" t="s">
        <v>207</v>
      </c>
      <c r="D38" s="46">
        <v>2021</v>
      </c>
      <c r="E38" s="46">
        <v>344</v>
      </c>
      <c r="F38" s="45">
        <f t="shared" si="0"/>
        <v>17.021276595744681</v>
      </c>
      <c r="G38" s="46">
        <v>16105</v>
      </c>
      <c r="H38" s="46">
        <v>2936</v>
      </c>
      <c r="I38" s="45">
        <f t="shared" si="1"/>
        <v>18.230363241229433</v>
      </c>
      <c r="J38" s="57">
        <v>279</v>
      </c>
      <c r="K38" s="57">
        <v>629</v>
      </c>
      <c r="L38" s="57">
        <v>-349.71</v>
      </c>
      <c r="M38" s="49">
        <v>13174</v>
      </c>
      <c r="N38" s="49">
        <v>8897</v>
      </c>
      <c r="O38" s="48">
        <f t="shared" si="2"/>
        <v>67.534537725823597</v>
      </c>
      <c r="P38" s="46">
        <v>14553</v>
      </c>
      <c r="Q38" s="46">
        <v>9796</v>
      </c>
      <c r="R38" s="45">
        <f t="shared" si="3"/>
        <v>67.312581598295878</v>
      </c>
      <c r="S38" s="57">
        <v>84</v>
      </c>
      <c r="T38" s="57">
        <v>61</v>
      </c>
      <c r="U38" s="55">
        <f t="shared" si="4"/>
        <v>72.61904761904762</v>
      </c>
      <c r="V38" s="46">
        <v>7767</v>
      </c>
      <c r="W38" s="46">
        <v>5977</v>
      </c>
      <c r="X38" s="45">
        <f t="shared" si="5"/>
        <v>76.953778807776487</v>
      </c>
      <c r="Y38" s="46">
        <v>4951</v>
      </c>
      <c r="Z38" s="46">
        <v>2713</v>
      </c>
      <c r="AA38" s="66">
        <f t="shared" si="7"/>
        <v>54.797010704908097</v>
      </c>
      <c r="AB38" s="46">
        <v>2618</v>
      </c>
      <c r="AC38" s="46">
        <v>316</v>
      </c>
      <c r="AD38" s="45">
        <f t="shared" si="6"/>
        <v>12.070282658517952</v>
      </c>
    </row>
    <row r="39" spans="1:30" ht="15" thickTop="1" thickBot="1">
      <c r="A39" s="41" t="s">
        <v>111</v>
      </c>
      <c r="B39" s="42" t="s">
        <v>124</v>
      </c>
      <c r="C39" s="42" t="s">
        <v>208</v>
      </c>
      <c r="D39" s="46">
        <v>639</v>
      </c>
      <c r="E39" s="46">
        <v>148</v>
      </c>
      <c r="F39" s="45">
        <f t="shared" si="0"/>
        <v>23.161189358372457</v>
      </c>
      <c r="G39" s="46">
        <v>7565</v>
      </c>
      <c r="H39" s="46">
        <v>1404</v>
      </c>
      <c r="I39" s="45">
        <f t="shared" si="1"/>
        <v>18.559153998678124</v>
      </c>
      <c r="J39" s="57">
        <v>448</v>
      </c>
      <c r="K39" s="57">
        <v>741</v>
      </c>
      <c r="L39" s="57">
        <v>-293.29000000000002</v>
      </c>
      <c r="M39" s="49">
        <v>5974</v>
      </c>
      <c r="N39" s="49">
        <v>4332</v>
      </c>
      <c r="O39" s="48">
        <f t="shared" si="2"/>
        <v>72.514228322731839</v>
      </c>
      <c r="P39" s="46">
        <v>6296</v>
      </c>
      <c r="Q39" s="46">
        <v>4404</v>
      </c>
      <c r="R39" s="45">
        <f t="shared" si="3"/>
        <v>69.949174078780175</v>
      </c>
      <c r="S39" s="57">
        <v>43</v>
      </c>
      <c r="T39" s="57">
        <v>27</v>
      </c>
      <c r="U39" s="55">
        <f t="shared" si="4"/>
        <v>62.790697674418603</v>
      </c>
      <c r="V39" s="46">
        <v>3332</v>
      </c>
      <c r="W39" s="46">
        <v>2166</v>
      </c>
      <c r="X39" s="45">
        <f t="shared" si="5"/>
        <v>65.006002400960384</v>
      </c>
      <c r="Y39" s="46">
        <v>1958</v>
      </c>
      <c r="Z39" s="46">
        <v>1243</v>
      </c>
      <c r="AA39" s="66">
        <f t="shared" si="7"/>
        <v>63.483146067415731</v>
      </c>
      <c r="AB39" s="46">
        <v>1320</v>
      </c>
      <c r="AC39" s="46">
        <v>6</v>
      </c>
      <c r="AD39" s="45">
        <f t="shared" si="6"/>
        <v>0.45454545454545453</v>
      </c>
    </row>
    <row r="40" spans="1:30" ht="15" thickTop="1" thickBot="1">
      <c r="A40" s="41" t="s">
        <v>111</v>
      </c>
      <c r="B40" s="42" t="s">
        <v>128</v>
      </c>
      <c r="C40" s="42" t="s">
        <v>210</v>
      </c>
      <c r="D40" s="46">
        <v>3032</v>
      </c>
      <c r="E40" s="46">
        <v>807</v>
      </c>
      <c r="F40" s="45">
        <f t="shared" si="0"/>
        <v>26.616094986807386</v>
      </c>
      <c r="G40" s="46">
        <v>32596</v>
      </c>
      <c r="H40" s="46">
        <v>8878</v>
      </c>
      <c r="I40" s="45">
        <f t="shared" si="1"/>
        <v>27.236470732605227</v>
      </c>
      <c r="J40" s="57">
        <v>147</v>
      </c>
      <c r="K40" s="57">
        <v>501</v>
      </c>
      <c r="L40" s="57">
        <v>-354.77</v>
      </c>
      <c r="M40" s="49">
        <v>25304</v>
      </c>
      <c r="N40" s="49">
        <v>15687</v>
      </c>
      <c r="O40" s="48">
        <f t="shared" si="2"/>
        <v>61.9941511223522</v>
      </c>
      <c r="P40" s="46">
        <v>26220</v>
      </c>
      <c r="Q40" s="46">
        <v>16297</v>
      </c>
      <c r="R40" s="45">
        <f t="shared" si="3"/>
        <v>62.154843630816174</v>
      </c>
      <c r="S40" s="57">
        <v>322</v>
      </c>
      <c r="T40" s="57">
        <v>224</v>
      </c>
      <c r="U40" s="55">
        <f t="shared" si="4"/>
        <v>69.565217391304344</v>
      </c>
      <c r="V40" s="46">
        <v>15607</v>
      </c>
      <c r="W40" s="46">
        <v>9176</v>
      </c>
      <c r="X40" s="45">
        <f t="shared" si="5"/>
        <v>58.794130838726211</v>
      </c>
      <c r="Y40" s="46">
        <v>6861</v>
      </c>
      <c r="Z40" s="46">
        <v>3023</v>
      </c>
      <c r="AA40" s="66">
        <f t="shared" si="7"/>
        <v>44.06063256085119</v>
      </c>
      <c r="AB40" s="46">
        <v>4571</v>
      </c>
      <c r="AC40" s="46">
        <v>532</v>
      </c>
      <c r="AD40" s="45">
        <f t="shared" si="6"/>
        <v>11.638591117917304</v>
      </c>
    </row>
    <row r="41" spans="1:30" ht="15" thickTop="1" thickBot="1">
      <c r="A41" s="41" t="s">
        <v>111</v>
      </c>
      <c r="B41" s="42" t="s">
        <v>126</v>
      </c>
      <c r="C41" s="42" t="s">
        <v>209</v>
      </c>
      <c r="D41" s="46">
        <v>907</v>
      </c>
      <c r="E41" s="46">
        <v>147</v>
      </c>
      <c r="F41" s="45">
        <f t="shared" si="0"/>
        <v>16.207276736493935</v>
      </c>
      <c r="G41" s="46">
        <v>8595</v>
      </c>
      <c r="H41" s="46">
        <v>1073</v>
      </c>
      <c r="I41" s="45">
        <f t="shared" si="1"/>
        <v>12.484002326934265</v>
      </c>
      <c r="J41" s="57">
        <v>223</v>
      </c>
      <c r="K41" s="57">
        <v>506</v>
      </c>
      <c r="L41" s="57">
        <v>-282.45999999999998</v>
      </c>
      <c r="M41" s="50">
        <v>8797</v>
      </c>
      <c r="N41" s="50">
        <v>5081</v>
      </c>
      <c r="O41" s="48">
        <f t="shared" si="2"/>
        <v>57.758326702284869</v>
      </c>
      <c r="P41" s="46">
        <v>8993</v>
      </c>
      <c r="Q41" s="46">
        <v>5146</v>
      </c>
      <c r="R41" s="45">
        <f t="shared" si="3"/>
        <v>57.222283998665631</v>
      </c>
      <c r="S41" s="57">
        <v>80</v>
      </c>
      <c r="T41" s="57">
        <v>57</v>
      </c>
      <c r="U41" s="55">
        <f t="shared" si="4"/>
        <v>71.25</v>
      </c>
      <c r="V41" s="46">
        <v>5635</v>
      </c>
      <c r="W41" s="46">
        <v>2832</v>
      </c>
      <c r="X41" s="45">
        <f t="shared" si="5"/>
        <v>50.257320319432118</v>
      </c>
      <c r="Y41" s="46">
        <v>2376</v>
      </c>
      <c r="Z41" s="46">
        <v>982</v>
      </c>
      <c r="AA41" s="66">
        <f t="shared" si="7"/>
        <v>41.329966329966332</v>
      </c>
      <c r="AB41" s="46">
        <v>1745</v>
      </c>
      <c r="AC41" s="46">
        <v>104</v>
      </c>
      <c r="AD41" s="45">
        <f t="shared" si="6"/>
        <v>5.9598853868194839</v>
      </c>
    </row>
    <row r="42" spans="1:30" ht="15" thickTop="1" thickBot="1">
      <c r="A42" s="41" t="s">
        <v>132</v>
      </c>
      <c r="B42" s="42" t="s">
        <v>133</v>
      </c>
      <c r="C42" s="42" t="s">
        <v>234</v>
      </c>
      <c r="D42" s="46">
        <v>2010</v>
      </c>
      <c r="E42" s="46">
        <v>483</v>
      </c>
      <c r="F42" s="45">
        <f t="shared" si="0"/>
        <v>24.029850746268657</v>
      </c>
      <c r="G42" s="46">
        <v>14769</v>
      </c>
      <c r="H42" s="46">
        <v>2582</v>
      </c>
      <c r="I42" s="45">
        <f t="shared" si="1"/>
        <v>17.482564831742163</v>
      </c>
      <c r="J42" s="57">
        <v>401</v>
      </c>
      <c r="K42" s="57">
        <v>145</v>
      </c>
      <c r="L42" s="57">
        <v>-255.74</v>
      </c>
      <c r="M42" s="52">
        <v>37391</v>
      </c>
      <c r="N42" s="52">
        <v>14951</v>
      </c>
      <c r="O42" s="48">
        <f t="shared" si="2"/>
        <v>39.985558021983898</v>
      </c>
      <c r="P42" s="47">
        <v>37474</v>
      </c>
      <c r="Q42" s="47">
        <v>15108</v>
      </c>
      <c r="R42" s="45">
        <f t="shared" si="3"/>
        <v>40.315952393659607</v>
      </c>
      <c r="S42" s="57">
        <v>294</v>
      </c>
      <c r="T42" s="57">
        <v>196</v>
      </c>
      <c r="U42" s="55">
        <f t="shared" si="4"/>
        <v>66.666666666666671</v>
      </c>
      <c r="V42" s="46">
        <v>23242</v>
      </c>
      <c r="W42" s="46">
        <v>13103</v>
      </c>
      <c r="X42" s="45">
        <f t="shared" si="5"/>
        <v>56.376387574219088</v>
      </c>
      <c r="Y42" s="46">
        <v>8893</v>
      </c>
      <c r="Z42" s="46">
        <v>2112</v>
      </c>
      <c r="AA42" s="66">
        <f t="shared" si="7"/>
        <v>23.749016080062972</v>
      </c>
      <c r="AB42" s="46">
        <v>6275</v>
      </c>
      <c r="AC42" s="46">
        <v>891</v>
      </c>
      <c r="AD42" s="45">
        <f t="shared" si="6"/>
        <v>14.199203187250996</v>
      </c>
    </row>
    <row r="43" spans="1:30" ht="15" thickTop="1" thickBot="1">
      <c r="A43" s="41" t="s">
        <v>132</v>
      </c>
      <c r="B43" s="42" t="s">
        <v>135</v>
      </c>
      <c r="C43" s="42" t="s">
        <v>235</v>
      </c>
      <c r="D43" s="46">
        <v>593</v>
      </c>
      <c r="E43" s="46">
        <v>128</v>
      </c>
      <c r="F43" s="45">
        <f t="shared" si="0"/>
        <v>21.585160202360878</v>
      </c>
      <c r="G43" s="46">
        <v>4681</v>
      </c>
      <c r="H43" s="46">
        <v>639</v>
      </c>
      <c r="I43" s="45">
        <f t="shared" si="1"/>
        <v>13.650929288613543</v>
      </c>
      <c r="J43" s="57">
        <v>214</v>
      </c>
      <c r="K43" s="57">
        <v>112</v>
      </c>
      <c r="L43" s="57">
        <v>-102.33</v>
      </c>
      <c r="M43" s="49">
        <v>11734</v>
      </c>
      <c r="N43" s="49">
        <v>6421</v>
      </c>
      <c r="O43" s="48">
        <f t="shared" si="2"/>
        <v>54.721322652122041</v>
      </c>
      <c r="P43" s="47">
        <v>12032</v>
      </c>
      <c r="Q43" s="47">
        <v>6613</v>
      </c>
      <c r="R43" s="45">
        <f t="shared" si="3"/>
        <v>54.961768617021278</v>
      </c>
      <c r="S43" s="57">
        <v>145</v>
      </c>
      <c r="T43" s="57">
        <v>116</v>
      </c>
      <c r="U43" s="55">
        <f t="shared" si="4"/>
        <v>80</v>
      </c>
      <c r="V43" s="46">
        <v>6835</v>
      </c>
      <c r="W43" s="46">
        <v>5024</v>
      </c>
      <c r="X43" s="45">
        <f t="shared" si="5"/>
        <v>73.504023408924652</v>
      </c>
      <c r="Y43" s="46">
        <v>2144</v>
      </c>
      <c r="Z43" s="46">
        <v>691</v>
      </c>
      <c r="AA43" s="66">
        <f t="shared" si="7"/>
        <v>32.229477611940297</v>
      </c>
      <c r="AB43" s="46">
        <v>1465</v>
      </c>
      <c r="AC43" s="46">
        <v>326</v>
      </c>
      <c r="AD43" s="45">
        <f t="shared" si="6"/>
        <v>22.252559726962456</v>
      </c>
    </row>
    <row r="44" spans="1:30" ht="15" thickTop="1" thickBot="1">
      <c r="A44" s="41" t="s">
        <v>132</v>
      </c>
      <c r="B44" s="42" t="s">
        <v>137</v>
      </c>
      <c r="C44" s="42" t="s">
        <v>236</v>
      </c>
      <c r="D44" s="46">
        <v>886</v>
      </c>
      <c r="E44" s="46">
        <v>85</v>
      </c>
      <c r="F44" s="45">
        <f t="shared" si="0"/>
        <v>9.5936794582392775</v>
      </c>
      <c r="G44" s="46">
        <v>5337</v>
      </c>
      <c r="H44" s="46">
        <v>485</v>
      </c>
      <c r="I44" s="45">
        <f t="shared" si="1"/>
        <v>9.0875023421397785</v>
      </c>
      <c r="J44" s="57">
        <v>417</v>
      </c>
      <c r="K44" s="57">
        <v>179</v>
      </c>
      <c r="L44" s="57">
        <v>-238.39</v>
      </c>
      <c r="M44" s="49">
        <v>12864</v>
      </c>
      <c r="N44" s="49">
        <v>6409</v>
      </c>
      <c r="O44" s="48">
        <f t="shared" si="2"/>
        <v>49.821206467661689</v>
      </c>
      <c r="P44" s="47">
        <v>13147</v>
      </c>
      <c r="Q44" s="47">
        <v>6579</v>
      </c>
      <c r="R44" s="45">
        <f t="shared" si="3"/>
        <v>50.041834639081159</v>
      </c>
      <c r="S44" s="57">
        <v>121</v>
      </c>
      <c r="T44" s="57">
        <v>84</v>
      </c>
      <c r="U44" s="55">
        <f t="shared" si="4"/>
        <v>69.421487603305792</v>
      </c>
      <c r="V44" s="46">
        <v>7926</v>
      </c>
      <c r="W44" s="46">
        <v>5499</v>
      </c>
      <c r="X44" s="45">
        <f t="shared" si="5"/>
        <v>69.379258137774414</v>
      </c>
      <c r="Y44" s="46">
        <v>3230</v>
      </c>
      <c r="Z44" s="46">
        <v>973</v>
      </c>
      <c r="AA44" s="66">
        <f t="shared" si="7"/>
        <v>30.123839009287927</v>
      </c>
      <c r="AB44" s="46">
        <v>2149</v>
      </c>
      <c r="AC44" s="46">
        <v>132</v>
      </c>
      <c r="AD44" s="45">
        <f t="shared" si="6"/>
        <v>6.142391810144253</v>
      </c>
    </row>
    <row r="45" spans="1:30" ht="15" thickTop="1" thickBot="1">
      <c r="A45" s="41" t="s">
        <v>132</v>
      </c>
      <c r="B45" s="42" t="s">
        <v>139</v>
      </c>
      <c r="C45" s="42" t="s">
        <v>237</v>
      </c>
      <c r="D45" s="46">
        <v>368</v>
      </c>
      <c r="E45" s="46">
        <v>48</v>
      </c>
      <c r="F45" s="45">
        <f t="shared" si="0"/>
        <v>13.043478260869565</v>
      </c>
      <c r="G45" s="46">
        <v>2766</v>
      </c>
      <c r="H45" s="46">
        <v>307</v>
      </c>
      <c r="I45" s="45">
        <f t="shared" si="1"/>
        <v>11.099060014461315</v>
      </c>
      <c r="J45" s="57">
        <v>674</v>
      </c>
      <c r="K45" s="57">
        <v>329</v>
      </c>
      <c r="L45" s="57">
        <v>-344.84</v>
      </c>
      <c r="M45" s="49">
        <v>7401</v>
      </c>
      <c r="N45" s="49">
        <v>3702</v>
      </c>
      <c r="O45" s="48">
        <f t="shared" si="2"/>
        <v>50.020267531414675</v>
      </c>
      <c r="P45" s="47">
        <v>7709</v>
      </c>
      <c r="Q45" s="47">
        <v>3799</v>
      </c>
      <c r="R45" s="45">
        <f t="shared" si="3"/>
        <v>49.280062264885196</v>
      </c>
      <c r="S45" s="57">
        <v>59</v>
      </c>
      <c r="T45" s="57">
        <v>49</v>
      </c>
      <c r="U45" s="55">
        <f t="shared" si="4"/>
        <v>83.050847457627114</v>
      </c>
      <c r="V45" s="46">
        <v>4637</v>
      </c>
      <c r="W45" s="46">
        <v>3683</v>
      </c>
      <c r="X45" s="45">
        <f t="shared" si="5"/>
        <v>79.426353245632953</v>
      </c>
      <c r="Y45" s="46">
        <v>2392</v>
      </c>
      <c r="Z45" s="46">
        <v>1249</v>
      </c>
      <c r="AA45" s="66">
        <f t="shared" si="7"/>
        <v>52.215719063545151</v>
      </c>
      <c r="AB45" s="46">
        <v>1618</v>
      </c>
      <c r="AC45" s="46">
        <v>442</v>
      </c>
      <c r="AD45" s="45">
        <f t="shared" si="6"/>
        <v>27.317676143386898</v>
      </c>
    </row>
    <row r="46" spans="1:30" ht="15" thickTop="1" thickBot="1">
      <c r="A46" s="41" t="s">
        <v>132</v>
      </c>
      <c r="B46" s="42" t="s">
        <v>141</v>
      </c>
      <c r="C46" s="42" t="s">
        <v>238</v>
      </c>
      <c r="D46" s="46">
        <v>530</v>
      </c>
      <c r="E46" s="46">
        <v>87</v>
      </c>
      <c r="F46" s="45">
        <f t="shared" si="0"/>
        <v>16.415094339622641</v>
      </c>
      <c r="G46" s="46">
        <v>2983</v>
      </c>
      <c r="H46" s="46">
        <v>281</v>
      </c>
      <c r="I46" s="45">
        <f t="shared" si="1"/>
        <v>9.4200469326181704</v>
      </c>
      <c r="J46" s="57">
        <v>427</v>
      </c>
      <c r="K46" s="57">
        <v>211</v>
      </c>
      <c r="L46" s="57">
        <v>-216.2</v>
      </c>
      <c r="M46" s="49">
        <v>11869</v>
      </c>
      <c r="N46" s="49">
        <v>5016</v>
      </c>
      <c r="O46" s="48">
        <f t="shared" si="2"/>
        <v>42.261353104726602</v>
      </c>
      <c r="P46" s="47">
        <v>11542</v>
      </c>
      <c r="Q46" s="47">
        <v>4994</v>
      </c>
      <c r="R46" s="45">
        <f t="shared" si="3"/>
        <v>43.268064460232196</v>
      </c>
      <c r="S46" s="57">
        <v>102</v>
      </c>
      <c r="T46" s="57">
        <v>67</v>
      </c>
      <c r="U46" s="55">
        <f t="shared" si="4"/>
        <v>65.686274509803923</v>
      </c>
      <c r="V46" s="46">
        <v>6596</v>
      </c>
      <c r="W46" s="46">
        <v>3766</v>
      </c>
      <c r="X46" s="45">
        <f t="shared" si="5"/>
        <v>57.095209217707705</v>
      </c>
      <c r="Y46" s="46">
        <v>2447</v>
      </c>
      <c r="Z46" s="46">
        <v>686</v>
      </c>
      <c r="AA46" s="66">
        <f t="shared" si="7"/>
        <v>28.034327748263181</v>
      </c>
      <c r="AB46" s="46">
        <v>2171</v>
      </c>
      <c r="AC46" s="46">
        <v>478</v>
      </c>
      <c r="AD46" s="45">
        <f t="shared" si="6"/>
        <v>22.017503454629203</v>
      </c>
    </row>
    <row r="47" spans="1:30" ht="15" thickTop="1" thickBot="1">
      <c r="A47" s="41" t="s">
        <v>132</v>
      </c>
      <c r="B47" s="42" t="s">
        <v>143</v>
      </c>
      <c r="C47" s="42" t="s">
        <v>239</v>
      </c>
      <c r="D47" s="46">
        <v>676</v>
      </c>
      <c r="E47" s="46">
        <v>250</v>
      </c>
      <c r="F47" s="45">
        <f t="shared" si="0"/>
        <v>36.982248520710058</v>
      </c>
      <c r="G47" s="46">
        <v>5005</v>
      </c>
      <c r="H47" s="46">
        <v>942</v>
      </c>
      <c r="I47" s="45">
        <f t="shared" si="1"/>
        <v>18.821178821178822</v>
      </c>
      <c r="J47" s="57">
        <v>343</v>
      </c>
      <c r="K47" s="57">
        <v>391</v>
      </c>
      <c r="L47" s="57">
        <v>47.5</v>
      </c>
      <c r="M47" s="49">
        <v>14747</v>
      </c>
      <c r="N47" s="49">
        <v>5737</v>
      </c>
      <c r="O47" s="48">
        <f t="shared" si="2"/>
        <v>38.902827693768224</v>
      </c>
      <c r="P47" s="47">
        <v>15232</v>
      </c>
      <c r="Q47" s="47">
        <v>5960</v>
      </c>
      <c r="R47" s="45">
        <f t="shared" si="3"/>
        <v>39.128151260504204</v>
      </c>
      <c r="S47" s="57">
        <v>96</v>
      </c>
      <c r="T47" s="57">
        <v>73</v>
      </c>
      <c r="U47" s="55">
        <f t="shared" si="4"/>
        <v>76.041666666666671</v>
      </c>
      <c r="V47" s="46">
        <v>9040</v>
      </c>
      <c r="W47" s="46">
        <v>8293</v>
      </c>
      <c r="X47" s="45">
        <f t="shared" si="5"/>
        <v>91.736725663716811</v>
      </c>
      <c r="Y47" s="46">
        <v>3905</v>
      </c>
      <c r="Z47" s="46">
        <v>1545</v>
      </c>
      <c r="AA47" s="66">
        <f t="shared" si="7"/>
        <v>39.564660691421253</v>
      </c>
      <c r="AB47" s="46">
        <v>2753</v>
      </c>
      <c r="AC47" s="46">
        <v>1110</v>
      </c>
      <c r="AD47" s="45">
        <f t="shared" si="6"/>
        <v>40.31965128950236</v>
      </c>
    </row>
    <row r="48" spans="1:30" ht="15" thickTop="1" thickBot="1">
      <c r="A48" s="41" t="s">
        <v>132</v>
      </c>
      <c r="B48" s="42" t="s">
        <v>145</v>
      </c>
      <c r="C48" s="42" t="s">
        <v>240</v>
      </c>
      <c r="D48" s="46">
        <v>537</v>
      </c>
      <c r="E48" s="46">
        <v>192</v>
      </c>
      <c r="F48" s="45">
        <f t="shared" si="0"/>
        <v>35.754189944134076</v>
      </c>
      <c r="G48" s="46">
        <v>4185</v>
      </c>
      <c r="H48" s="46">
        <v>740</v>
      </c>
      <c r="I48" s="45">
        <f t="shared" si="1"/>
        <v>17.682198327359618</v>
      </c>
      <c r="J48" s="57">
        <v>338</v>
      </c>
      <c r="K48" s="57">
        <v>185</v>
      </c>
      <c r="L48" s="57">
        <v>-153.15</v>
      </c>
      <c r="M48" s="53">
        <v>10304</v>
      </c>
      <c r="N48" s="53">
        <v>2489</v>
      </c>
      <c r="O48" s="48">
        <f t="shared" si="2"/>
        <v>24.155667701863354</v>
      </c>
      <c r="P48" s="47">
        <v>10796</v>
      </c>
      <c r="Q48" s="47">
        <v>2492</v>
      </c>
      <c r="R48" s="45">
        <f t="shared" si="3"/>
        <v>23.082623193775472</v>
      </c>
      <c r="S48" s="57">
        <v>38</v>
      </c>
      <c r="T48" s="57">
        <v>29</v>
      </c>
      <c r="U48" s="55">
        <f t="shared" si="4"/>
        <v>76.315789473684205</v>
      </c>
      <c r="V48" s="46">
        <v>6332</v>
      </c>
      <c r="W48" s="46">
        <v>4763</v>
      </c>
      <c r="X48" s="45">
        <f t="shared" si="5"/>
        <v>75.22109917877448</v>
      </c>
      <c r="Y48" s="46">
        <v>3493</v>
      </c>
      <c r="Z48" s="46">
        <v>1679</v>
      </c>
      <c r="AA48" s="66">
        <f t="shared" si="7"/>
        <v>48.067563698826227</v>
      </c>
      <c r="AB48" s="46">
        <v>2060</v>
      </c>
      <c r="AC48" s="46">
        <v>399</v>
      </c>
      <c r="AD48" s="45">
        <f t="shared" si="6"/>
        <v>19.368932038834952</v>
      </c>
    </row>
    <row r="49" spans="1:30" ht="15" thickTop="1" thickBot="1">
      <c r="A49" s="41" t="s">
        <v>8</v>
      </c>
      <c r="B49" s="42" t="s">
        <v>9</v>
      </c>
      <c r="C49" s="42" t="s">
        <v>212</v>
      </c>
      <c r="D49" s="46">
        <v>5129</v>
      </c>
      <c r="E49" s="46">
        <v>878</v>
      </c>
      <c r="F49" s="45">
        <f t="shared" si="0"/>
        <v>17.11834665626828</v>
      </c>
      <c r="G49" s="46">
        <v>41796</v>
      </c>
      <c r="H49" s="46">
        <v>6363</v>
      </c>
      <c r="I49" s="45">
        <f t="shared" si="1"/>
        <v>15.223944875107666</v>
      </c>
      <c r="J49" s="57">
        <v>203</v>
      </c>
      <c r="K49" s="57">
        <v>55</v>
      </c>
      <c r="L49" s="57">
        <v>-148.4</v>
      </c>
      <c r="M49" s="46">
        <v>32989</v>
      </c>
      <c r="N49" s="46">
        <v>8878</v>
      </c>
      <c r="O49" s="48">
        <f t="shared" si="2"/>
        <v>26.912000970020308</v>
      </c>
      <c r="P49" s="46">
        <v>34112</v>
      </c>
      <c r="Q49" s="46">
        <v>9184</v>
      </c>
      <c r="R49" s="45">
        <f t="shared" si="3"/>
        <v>26.923076923076923</v>
      </c>
      <c r="S49" s="57">
        <v>341</v>
      </c>
      <c r="T49" s="57">
        <v>151</v>
      </c>
      <c r="U49" s="55">
        <f t="shared" si="4"/>
        <v>44.281524926686217</v>
      </c>
      <c r="V49" s="46">
        <v>24682</v>
      </c>
      <c r="W49" s="46">
        <v>9141</v>
      </c>
      <c r="X49" s="45">
        <f t="shared" si="5"/>
        <v>37.035086297706833</v>
      </c>
      <c r="Y49" s="46">
        <v>8801</v>
      </c>
      <c r="Z49" s="46">
        <v>3418</v>
      </c>
      <c r="AA49" s="66">
        <f t="shared" si="7"/>
        <v>38.836495852744008</v>
      </c>
      <c r="AB49" s="46">
        <v>4808</v>
      </c>
      <c r="AC49" s="46">
        <v>962</v>
      </c>
      <c r="AD49" s="45">
        <f t="shared" si="6"/>
        <v>20.008319467554077</v>
      </c>
    </row>
    <row r="50" spans="1:30" ht="15" thickTop="1" thickBot="1">
      <c r="A50" s="41" t="s">
        <v>8</v>
      </c>
      <c r="B50" s="42" t="s">
        <v>11</v>
      </c>
      <c r="C50" s="42" t="s">
        <v>213</v>
      </c>
      <c r="D50" s="46">
        <v>1546</v>
      </c>
      <c r="E50" s="46">
        <v>191</v>
      </c>
      <c r="F50" s="45">
        <f t="shared" si="0"/>
        <v>12.354463130659767</v>
      </c>
      <c r="G50" s="46">
        <v>12162</v>
      </c>
      <c r="H50" s="46">
        <v>1311</v>
      </c>
      <c r="I50" s="45">
        <f t="shared" si="1"/>
        <v>10.779477059694129</v>
      </c>
      <c r="J50" s="57">
        <v>570</v>
      </c>
      <c r="K50" s="57">
        <v>215</v>
      </c>
      <c r="L50" s="57">
        <v>-355.06</v>
      </c>
      <c r="M50" s="46">
        <v>9611</v>
      </c>
      <c r="N50" s="46">
        <v>5330</v>
      </c>
      <c r="O50" s="48">
        <f t="shared" si="2"/>
        <v>55.457288523566746</v>
      </c>
      <c r="P50" s="46">
        <v>10639</v>
      </c>
      <c r="Q50" s="46">
        <v>5604</v>
      </c>
      <c r="R50" s="45">
        <f t="shared" si="3"/>
        <v>52.674123507848485</v>
      </c>
      <c r="S50" s="57">
        <v>103</v>
      </c>
      <c r="T50" s="57">
        <v>63</v>
      </c>
      <c r="U50" s="55">
        <f t="shared" si="4"/>
        <v>61.165048543689323</v>
      </c>
      <c r="V50" s="46">
        <v>5745</v>
      </c>
      <c r="W50" s="46">
        <v>3412</v>
      </c>
      <c r="X50" s="45">
        <f t="shared" si="5"/>
        <v>59.39077458659704</v>
      </c>
      <c r="Y50" s="46">
        <v>3174</v>
      </c>
      <c r="Z50" s="46">
        <v>1827</v>
      </c>
      <c r="AA50" s="66">
        <f t="shared" si="7"/>
        <v>57.561436672967865</v>
      </c>
      <c r="AB50" s="46">
        <v>1421</v>
      </c>
      <c r="AC50" s="46">
        <v>255</v>
      </c>
      <c r="AD50" s="45">
        <f t="shared" si="6"/>
        <v>17.945109078114005</v>
      </c>
    </row>
    <row r="51" spans="1:30" ht="15" thickTop="1" thickBot="1">
      <c r="A51" s="41" t="s">
        <v>8</v>
      </c>
      <c r="B51" s="42" t="s">
        <v>13</v>
      </c>
      <c r="C51" s="42" t="s">
        <v>214</v>
      </c>
      <c r="D51" s="46">
        <v>5132</v>
      </c>
      <c r="E51" s="46">
        <v>571</v>
      </c>
      <c r="F51" s="45">
        <f t="shared" si="0"/>
        <v>11.12626656274357</v>
      </c>
      <c r="G51" s="46">
        <v>38716</v>
      </c>
      <c r="H51" s="46">
        <v>3030</v>
      </c>
      <c r="I51" s="45">
        <f t="shared" si="1"/>
        <v>7.8262217171195374</v>
      </c>
      <c r="J51" s="57">
        <v>694</v>
      </c>
      <c r="K51" s="57">
        <v>296</v>
      </c>
      <c r="L51" s="57">
        <v>-397.69</v>
      </c>
      <c r="M51" s="46">
        <v>24289</v>
      </c>
      <c r="N51" s="46">
        <v>11019</v>
      </c>
      <c r="O51" s="48">
        <f t="shared" si="2"/>
        <v>45.366215159125531</v>
      </c>
      <c r="P51" s="46">
        <v>25499</v>
      </c>
      <c r="Q51" s="46">
        <v>11796</v>
      </c>
      <c r="R51" s="45">
        <f t="shared" si="3"/>
        <v>46.26063767206557</v>
      </c>
      <c r="S51" s="57">
        <v>299</v>
      </c>
      <c r="T51" s="57">
        <v>179</v>
      </c>
      <c r="U51" s="55">
        <f t="shared" si="4"/>
        <v>59.866220735785951</v>
      </c>
      <c r="V51" s="46">
        <v>14592</v>
      </c>
      <c r="W51" s="46">
        <v>9022</v>
      </c>
      <c r="X51" s="45">
        <f t="shared" si="5"/>
        <v>61.828399122807021</v>
      </c>
      <c r="Y51" s="46">
        <v>8093</v>
      </c>
      <c r="Z51" s="46">
        <v>2890</v>
      </c>
      <c r="AA51" s="66">
        <f t="shared" si="7"/>
        <v>35.70987272951934</v>
      </c>
      <c r="AB51" s="46">
        <v>4628</v>
      </c>
      <c r="AC51" s="46">
        <v>681</v>
      </c>
      <c r="AD51" s="45">
        <f t="shared" si="6"/>
        <v>14.714779602420052</v>
      </c>
    </row>
    <row r="52" spans="1:30" ht="15" thickTop="1" thickBot="1">
      <c r="A52" s="41" t="s">
        <v>8</v>
      </c>
      <c r="B52" s="42" t="s">
        <v>15</v>
      </c>
      <c r="C52" s="42" t="s">
        <v>215</v>
      </c>
      <c r="D52" s="46">
        <v>6977</v>
      </c>
      <c r="E52" s="46">
        <v>1165</v>
      </c>
      <c r="F52" s="45">
        <f t="shared" si="0"/>
        <v>16.697721083560271</v>
      </c>
      <c r="G52" s="46">
        <v>76089</v>
      </c>
      <c r="H52" s="46">
        <v>7156</v>
      </c>
      <c r="I52" s="45">
        <f t="shared" si="1"/>
        <v>9.4047759860163751</v>
      </c>
      <c r="J52" s="57">
        <v>388</v>
      </c>
      <c r="K52" s="57">
        <v>166</v>
      </c>
      <c r="L52" s="57">
        <v>-222.33</v>
      </c>
      <c r="M52" s="46">
        <v>57747</v>
      </c>
      <c r="N52" s="46">
        <v>28728</v>
      </c>
      <c r="O52" s="48">
        <f t="shared" si="2"/>
        <v>49.748038859161518</v>
      </c>
      <c r="P52" s="46">
        <v>57266</v>
      </c>
      <c r="Q52" s="46">
        <v>28829</v>
      </c>
      <c r="R52" s="45">
        <f t="shared" si="3"/>
        <v>50.342262424475258</v>
      </c>
      <c r="S52" s="57">
        <v>578</v>
      </c>
      <c r="T52" s="57">
        <v>486</v>
      </c>
      <c r="U52" s="55">
        <f t="shared" si="4"/>
        <v>84.083044982698965</v>
      </c>
      <c r="V52" s="46">
        <v>35447</v>
      </c>
      <c r="W52" s="46">
        <v>22419</v>
      </c>
      <c r="X52" s="45">
        <f t="shared" si="5"/>
        <v>63.246537083533163</v>
      </c>
      <c r="Y52" s="46">
        <v>8020</v>
      </c>
      <c r="Z52" s="46">
        <v>2948</v>
      </c>
      <c r="AA52" s="66">
        <f t="shared" si="7"/>
        <v>36.758104738154614</v>
      </c>
      <c r="AB52" s="46">
        <v>6298</v>
      </c>
      <c r="AC52" s="46">
        <v>897</v>
      </c>
      <c r="AD52" s="45">
        <f t="shared" si="6"/>
        <v>14.242616703715465</v>
      </c>
    </row>
    <row r="53" spans="1:30" ht="15" thickTop="1" thickBot="1">
      <c r="A53" s="41" t="s">
        <v>8</v>
      </c>
      <c r="B53" s="42" t="s">
        <v>17</v>
      </c>
      <c r="C53" s="42" t="s">
        <v>216</v>
      </c>
      <c r="D53" s="46">
        <v>5827</v>
      </c>
      <c r="E53" s="46">
        <v>697</v>
      </c>
      <c r="F53" s="45">
        <f t="shared" si="0"/>
        <v>11.961558263257251</v>
      </c>
      <c r="G53" s="46">
        <v>61805</v>
      </c>
      <c r="H53" s="46">
        <v>4441</v>
      </c>
      <c r="I53" s="45">
        <f t="shared" si="1"/>
        <v>7.1855027910363241</v>
      </c>
      <c r="J53" s="57">
        <v>330</v>
      </c>
      <c r="K53" s="57">
        <v>108</v>
      </c>
      <c r="L53" s="57">
        <v>-222.77</v>
      </c>
      <c r="M53" s="46">
        <v>38337</v>
      </c>
      <c r="N53" s="46">
        <v>16919</v>
      </c>
      <c r="O53" s="48">
        <f t="shared" si="2"/>
        <v>44.132300388658479</v>
      </c>
      <c r="P53" s="46">
        <v>41156</v>
      </c>
      <c r="Q53" s="46">
        <v>18198</v>
      </c>
      <c r="R53" s="45">
        <f t="shared" si="3"/>
        <v>44.217125085042277</v>
      </c>
      <c r="S53" s="57">
        <v>490</v>
      </c>
      <c r="T53" s="57">
        <v>279</v>
      </c>
      <c r="U53" s="55">
        <f t="shared" si="4"/>
        <v>56.938775510204081</v>
      </c>
      <c r="V53" s="46">
        <v>22316</v>
      </c>
      <c r="W53" s="46">
        <v>15482</v>
      </c>
      <c r="X53" s="45">
        <f t="shared" si="5"/>
        <v>69.376232299695289</v>
      </c>
      <c r="Y53" s="46">
        <v>8188</v>
      </c>
      <c r="Z53" s="46">
        <v>3835</v>
      </c>
      <c r="AA53" s="66">
        <f t="shared" si="7"/>
        <v>46.83683439179287</v>
      </c>
      <c r="AB53" s="46">
        <v>2992</v>
      </c>
      <c r="AC53" s="46">
        <v>969</v>
      </c>
      <c r="AD53" s="45">
        <f t="shared" si="6"/>
        <v>32.386363636363633</v>
      </c>
    </row>
    <row r="54" spans="1:30" ht="15" thickTop="1" thickBot="1">
      <c r="A54" s="41" t="s">
        <v>8</v>
      </c>
      <c r="B54" s="42" t="s">
        <v>19</v>
      </c>
      <c r="C54" s="42" t="s">
        <v>217</v>
      </c>
      <c r="D54" s="46">
        <v>1927</v>
      </c>
      <c r="E54" s="46">
        <v>247</v>
      </c>
      <c r="F54" s="45">
        <f t="shared" si="0"/>
        <v>12.817851582771146</v>
      </c>
      <c r="G54" s="46">
        <v>15979</v>
      </c>
      <c r="H54" s="46">
        <v>1428</v>
      </c>
      <c r="I54" s="45">
        <f t="shared" si="1"/>
        <v>8.936729457412854</v>
      </c>
      <c r="J54" s="57">
        <v>239</v>
      </c>
      <c r="K54" s="57">
        <v>180</v>
      </c>
      <c r="L54" s="57">
        <v>-58.88</v>
      </c>
      <c r="M54" s="46">
        <v>11424</v>
      </c>
      <c r="N54" s="46">
        <v>3399</v>
      </c>
      <c r="O54" s="48">
        <f t="shared" si="2"/>
        <v>29.7531512605042</v>
      </c>
      <c r="P54" s="46">
        <v>12597</v>
      </c>
      <c r="Q54" s="46">
        <v>3768</v>
      </c>
      <c r="R54" s="45">
        <f t="shared" si="3"/>
        <v>29.911883781852822</v>
      </c>
      <c r="S54" s="57">
        <v>132</v>
      </c>
      <c r="T54" s="57">
        <v>87</v>
      </c>
      <c r="U54" s="55">
        <f t="shared" si="4"/>
        <v>65.909090909090907</v>
      </c>
      <c r="V54" s="46">
        <v>6749</v>
      </c>
      <c r="W54" s="46">
        <v>4064</v>
      </c>
      <c r="X54" s="45">
        <f t="shared" si="5"/>
        <v>60.216328344939988</v>
      </c>
      <c r="Y54" s="46">
        <v>3201</v>
      </c>
      <c r="Z54" s="46">
        <v>1240</v>
      </c>
      <c r="AA54" s="66">
        <f t="shared" si="7"/>
        <v>38.737894407997501</v>
      </c>
      <c r="AB54" s="46">
        <v>1142</v>
      </c>
      <c r="AC54" s="46">
        <v>267</v>
      </c>
      <c r="AD54" s="45">
        <f t="shared" si="6"/>
        <v>23.380035026269702</v>
      </c>
    </row>
    <row r="55" spans="1:30" ht="15" thickTop="1" thickBot="1">
      <c r="A55" s="41" t="s">
        <v>8</v>
      </c>
      <c r="B55" s="42" t="s">
        <v>21</v>
      </c>
      <c r="C55" s="42" t="s">
        <v>218</v>
      </c>
      <c r="D55" s="46">
        <v>2140</v>
      </c>
      <c r="E55" s="46">
        <v>200</v>
      </c>
      <c r="F55" s="45">
        <f t="shared" si="0"/>
        <v>9.3457943925233646</v>
      </c>
      <c r="G55" s="46">
        <v>25038</v>
      </c>
      <c r="H55" s="46">
        <v>1708</v>
      </c>
      <c r="I55" s="45">
        <f t="shared" si="1"/>
        <v>6.8216311206965417</v>
      </c>
      <c r="J55" s="57">
        <v>576</v>
      </c>
      <c r="K55" s="57">
        <v>131</v>
      </c>
      <c r="L55" s="57">
        <v>-445.39</v>
      </c>
      <c r="M55" s="46">
        <v>17043</v>
      </c>
      <c r="N55" s="46">
        <v>2748</v>
      </c>
      <c r="O55" s="48">
        <f t="shared" si="2"/>
        <v>16.123921844745642</v>
      </c>
      <c r="P55" s="46">
        <v>17431</v>
      </c>
      <c r="Q55" s="46">
        <v>2582</v>
      </c>
      <c r="R55" s="45">
        <f t="shared" si="3"/>
        <v>14.812690034995123</v>
      </c>
      <c r="S55" s="57">
        <v>167</v>
      </c>
      <c r="T55" s="57">
        <v>51</v>
      </c>
      <c r="U55" s="55">
        <f t="shared" si="4"/>
        <v>30.538922155688624</v>
      </c>
      <c r="V55" s="46">
        <v>9498</v>
      </c>
      <c r="W55" s="46">
        <v>5970</v>
      </c>
      <c r="X55" s="45">
        <f t="shared" si="5"/>
        <v>62.855337965887557</v>
      </c>
      <c r="Y55" s="46">
        <v>3222</v>
      </c>
      <c r="Z55" s="46">
        <v>1495</v>
      </c>
      <c r="AA55" s="66">
        <f t="shared" si="7"/>
        <v>46.399751707014275</v>
      </c>
      <c r="AB55" s="46">
        <v>1940</v>
      </c>
      <c r="AC55" s="46">
        <v>103</v>
      </c>
      <c r="AD55" s="45">
        <f t="shared" si="6"/>
        <v>5.3092783505154637</v>
      </c>
    </row>
    <row r="56" spans="1:30" ht="15" thickTop="1" thickBot="1">
      <c r="A56" s="41" t="s">
        <v>8</v>
      </c>
      <c r="B56" s="42" t="s">
        <v>23</v>
      </c>
      <c r="C56" s="42" t="s">
        <v>219</v>
      </c>
      <c r="D56" s="46">
        <v>1549</v>
      </c>
      <c r="E56" s="46">
        <v>362</v>
      </c>
      <c r="F56" s="45">
        <f t="shared" si="0"/>
        <v>23.369916074887023</v>
      </c>
      <c r="G56" s="46">
        <v>38921</v>
      </c>
      <c r="H56" s="46">
        <v>3622</v>
      </c>
      <c r="I56" s="45">
        <f t="shared" si="1"/>
        <v>9.3060301636648592</v>
      </c>
      <c r="J56" s="57">
        <v>398</v>
      </c>
      <c r="K56" s="57">
        <v>175</v>
      </c>
      <c r="L56" s="57">
        <v>-222.48</v>
      </c>
      <c r="M56" s="46">
        <v>25734</v>
      </c>
      <c r="N56" s="46">
        <v>5408</v>
      </c>
      <c r="O56" s="48">
        <f t="shared" si="2"/>
        <v>21.014999611409031</v>
      </c>
      <c r="P56" s="46">
        <v>27066</v>
      </c>
      <c r="Q56" s="46">
        <v>5433</v>
      </c>
      <c r="R56" s="45">
        <f t="shared" si="3"/>
        <v>20.073154511194858</v>
      </c>
      <c r="S56" s="57">
        <v>393</v>
      </c>
      <c r="T56" s="57">
        <v>228</v>
      </c>
      <c r="U56" s="55">
        <f t="shared" si="4"/>
        <v>58.015267175572518</v>
      </c>
      <c r="V56" s="46">
        <v>16506</v>
      </c>
      <c r="W56" s="46">
        <v>8467</v>
      </c>
      <c r="X56" s="45">
        <f t="shared" si="5"/>
        <v>51.296498243063127</v>
      </c>
      <c r="Y56" s="46">
        <v>5679</v>
      </c>
      <c r="Z56" s="46">
        <v>2602</v>
      </c>
      <c r="AA56" s="66">
        <f t="shared" si="7"/>
        <v>45.817925691142804</v>
      </c>
      <c r="AB56" s="46">
        <v>2427</v>
      </c>
      <c r="AC56" s="46">
        <v>369</v>
      </c>
      <c r="AD56" s="45">
        <f t="shared" si="6"/>
        <v>15.203955500618047</v>
      </c>
    </row>
    <row r="57" spans="1:30" ht="15" thickTop="1" thickBot="1">
      <c r="A57" s="41" t="s">
        <v>8</v>
      </c>
      <c r="B57" s="43" t="s">
        <v>163</v>
      </c>
      <c r="C57" s="43" t="s">
        <v>274</v>
      </c>
      <c r="D57" s="46">
        <v>271</v>
      </c>
      <c r="E57" s="46">
        <v>58</v>
      </c>
      <c r="F57" s="45">
        <f t="shared" si="0"/>
        <v>21.402214022140221</v>
      </c>
      <c r="G57" s="46">
        <v>4369</v>
      </c>
      <c r="H57" s="46">
        <v>514</v>
      </c>
      <c r="I57" s="45">
        <f t="shared" si="1"/>
        <v>11.764705882352942</v>
      </c>
      <c r="J57" s="57"/>
      <c r="K57" s="57"/>
      <c r="L57" s="57">
        <v>0</v>
      </c>
      <c r="M57" s="44">
        <v>2908</v>
      </c>
      <c r="N57" s="44">
        <v>1253</v>
      </c>
      <c r="O57" s="48">
        <f t="shared" si="2"/>
        <v>43.08803301237964</v>
      </c>
      <c r="P57" s="44">
        <f>2495+645</f>
        <v>3140</v>
      </c>
      <c r="Q57" s="44">
        <f>1278+88</f>
        <v>1366</v>
      </c>
      <c r="R57" s="45">
        <f t="shared" si="3"/>
        <v>43.503184713375795</v>
      </c>
      <c r="S57" s="57">
        <v>50</v>
      </c>
      <c r="T57" s="57">
        <v>9</v>
      </c>
      <c r="U57" s="55">
        <f t="shared" si="4"/>
        <v>18</v>
      </c>
      <c r="V57" s="44">
        <f>1300+381</f>
        <v>1681</v>
      </c>
      <c r="W57" s="44">
        <f>766+271</f>
        <v>1037</v>
      </c>
      <c r="X57" s="45">
        <f t="shared" si="5"/>
        <v>61.689470553242117</v>
      </c>
      <c r="Y57" s="44">
        <f>654+185</f>
        <v>839</v>
      </c>
      <c r="Z57" s="44">
        <f>331+104</f>
        <v>435</v>
      </c>
      <c r="AA57" s="66">
        <f t="shared" si="7"/>
        <v>51.847437425506556</v>
      </c>
      <c r="AB57" s="44">
        <f>248+128</f>
        <v>376</v>
      </c>
      <c r="AC57" s="44">
        <f>62+24</f>
        <v>86</v>
      </c>
      <c r="AD57" s="45">
        <f t="shared" si="6"/>
        <v>22.872340425531913</v>
      </c>
    </row>
    <row r="58" spans="1:30" ht="15" thickTop="1" thickBot="1">
      <c r="A58" s="41" t="s">
        <v>8</v>
      </c>
      <c r="B58" s="42" t="s">
        <v>25</v>
      </c>
      <c r="C58" s="42" t="s">
        <v>220</v>
      </c>
      <c r="D58" s="46">
        <v>2702</v>
      </c>
      <c r="E58" s="46">
        <v>226</v>
      </c>
      <c r="F58" s="45">
        <f t="shared" si="0"/>
        <v>8.3641746854182095</v>
      </c>
      <c r="G58" s="46">
        <v>25715</v>
      </c>
      <c r="H58" s="46">
        <v>1466</v>
      </c>
      <c r="I58" s="45">
        <f t="shared" si="1"/>
        <v>5.7009527513124638</v>
      </c>
      <c r="J58" s="57">
        <v>428</v>
      </c>
      <c r="K58" s="57">
        <v>286</v>
      </c>
      <c r="L58" s="57">
        <v>-142.53</v>
      </c>
      <c r="M58" s="46">
        <v>20764</v>
      </c>
      <c r="N58" s="46">
        <v>11576</v>
      </c>
      <c r="O58" s="48">
        <f t="shared" si="2"/>
        <v>55.750337121941826</v>
      </c>
      <c r="P58" s="46">
        <v>21838</v>
      </c>
      <c r="Q58" s="46">
        <v>10996</v>
      </c>
      <c r="R58" s="45">
        <f t="shared" si="3"/>
        <v>50.352596391610952</v>
      </c>
      <c r="S58" s="57">
        <v>149</v>
      </c>
      <c r="T58" s="57">
        <v>60</v>
      </c>
      <c r="U58" s="55">
        <f t="shared" si="4"/>
        <v>40.268456375838923</v>
      </c>
      <c r="V58" s="46">
        <v>11378</v>
      </c>
      <c r="W58" s="46">
        <v>6811</v>
      </c>
      <c r="X58" s="45">
        <f t="shared" si="5"/>
        <v>59.861135524696785</v>
      </c>
      <c r="Y58" s="46">
        <v>5788</v>
      </c>
      <c r="Z58" s="46">
        <v>2762</v>
      </c>
      <c r="AA58" s="66">
        <f t="shared" si="7"/>
        <v>47.719419488597097</v>
      </c>
      <c r="AB58" s="46">
        <v>3145</v>
      </c>
      <c r="AC58" s="46">
        <v>1128</v>
      </c>
      <c r="AD58" s="45">
        <f t="shared" si="6"/>
        <v>35.866454689984103</v>
      </c>
    </row>
    <row r="59" spans="1:30" ht="15" thickTop="1" thickBot="1">
      <c r="A59" s="41" t="s">
        <v>8</v>
      </c>
      <c r="B59" s="42" t="s">
        <v>27</v>
      </c>
      <c r="C59" s="42" t="s">
        <v>221</v>
      </c>
      <c r="D59" s="46">
        <v>4469</v>
      </c>
      <c r="E59" s="46">
        <v>936</v>
      </c>
      <c r="F59" s="45">
        <f t="shared" si="0"/>
        <v>20.944282837323787</v>
      </c>
      <c r="G59" s="46">
        <v>40194</v>
      </c>
      <c r="H59" s="46">
        <v>4993</v>
      </c>
      <c r="I59" s="45">
        <f t="shared" si="1"/>
        <v>12.422252077424492</v>
      </c>
      <c r="J59" s="57">
        <v>516</v>
      </c>
      <c r="K59" s="57">
        <v>284</v>
      </c>
      <c r="L59" s="57">
        <v>-231.99</v>
      </c>
      <c r="M59" s="46">
        <v>23527</v>
      </c>
      <c r="N59" s="46">
        <v>11904</v>
      </c>
      <c r="O59" s="48">
        <f t="shared" si="2"/>
        <v>50.597186211586688</v>
      </c>
      <c r="P59" s="46">
        <v>26096</v>
      </c>
      <c r="Q59" s="46">
        <v>13306</v>
      </c>
      <c r="R59" s="45">
        <f t="shared" si="3"/>
        <v>50.988657265481301</v>
      </c>
      <c r="S59" s="57">
        <v>243</v>
      </c>
      <c r="T59" s="57">
        <v>137</v>
      </c>
      <c r="U59" s="55">
        <f t="shared" si="4"/>
        <v>56.378600823045268</v>
      </c>
      <c r="V59" s="46">
        <v>14302</v>
      </c>
      <c r="W59" s="46">
        <v>9431</v>
      </c>
      <c r="X59" s="45">
        <f t="shared" si="5"/>
        <v>65.941826317997482</v>
      </c>
      <c r="Y59" s="46">
        <v>9634</v>
      </c>
      <c r="Z59" s="46">
        <v>3794</v>
      </c>
      <c r="AA59" s="66">
        <f t="shared" si="7"/>
        <v>39.381357691509237</v>
      </c>
      <c r="AB59" s="46">
        <v>4049</v>
      </c>
      <c r="AC59" s="46">
        <v>1132</v>
      </c>
      <c r="AD59" s="45">
        <f t="shared" si="6"/>
        <v>27.957520375401334</v>
      </c>
    </row>
    <row r="60" spans="1:30" ht="15" thickTop="1" thickBot="1">
      <c r="A60" s="41" t="s">
        <v>8</v>
      </c>
      <c r="B60" s="42" t="s">
        <v>29</v>
      </c>
      <c r="C60" s="42" t="s">
        <v>222</v>
      </c>
      <c r="D60" s="46">
        <v>921</v>
      </c>
      <c r="E60" s="46">
        <v>61</v>
      </c>
      <c r="F60" s="45">
        <f t="shared" si="0"/>
        <v>6.6232356134636268</v>
      </c>
      <c r="G60" s="46">
        <v>5099</v>
      </c>
      <c r="H60" s="46">
        <v>655</v>
      </c>
      <c r="I60" s="45">
        <f t="shared" si="1"/>
        <v>12.845656010982546</v>
      </c>
      <c r="J60" s="57">
        <v>410</v>
      </c>
      <c r="K60" s="57">
        <v>383</v>
      </c>
      <c r="L60" s="57">
        <v>-27.26</v>
      </c>
      <c r="M60" s="46">
        <v>2731</v>
      </c>
      <c r="N60" s="46">
        <v>429</v>
      </c>
      <c r="O60" s="48">
        <f t="shared" si="2"/>
        <v>15.708531673379714</v>
      </c>
      <c r="P60" s="46">
        <v>2971</v>
      </c>
      <c r="Q60" s="46">
        <v>326</v>
      </c>
      <c r="R60" s="45">
        <f t="shared" si="3"/>
        <v>10.972736452372938</v>
      </c>
      <c r="S60" s="57">
        <v>33</v>
      </c>
      <c r="T60" s="57">
        <v>13</v>
      </c>
      <c r="U60" s="55">
        <f t="shared" si="4"/>
        <v>39.393939393939391</v>
      </c>
      <c r="V60" s="46">
        <v>1788</v>
      </c>
      <c r="W60" s="46">
        <v>964</v>
      </c>
      <c r="X60" s="45">
        <f t="shared" si="5"/>
        <v>53.914988814317674</v>
      </c>
      <c r="Y60" s="46">
        <v>1021</v>
      </c>
      <c r="Z60" s="46">
        <v>436</v>
      </c>
      <c r="AA60" s="66">
        <f t="shared" si="7"/>
        <v>42.703232125367286</v>
      </c>
      <c r="AB60" s="46">
        <v>405</v>
      </c>
      <c r="AC60" s="46">
        <v>154</v>
      </c>
      <c r="AD60" s="45">
        <f t="shared" si="6"/>
        <v>38.02469135802469</v>
      </c>
    </row>
    <row r="61" spans="1:30" ht="15" thickTop="1" thickBot="1">
      <c r="A61" s="41" t="s">
        <v>8</v>
      </c>
      <c r="B61" s="42" t="s">
        <v>31</v>
      </c>
      <c r="C61" s="42" t="s">
        <v>223</v>
      </c>
      <c r="D61" s="46">
        <v>1226</v>
      </c>
      <c r="E61" s="46">
        <v>268</v>
      </c>
      <c r="F61" s="45">
        <f t="shared" si="0"/>
        <v>21.859706362153343</v>
      </c>
      <c r="G61" s="46">
        <v>17506</v>
      </c>
      <c r="H61" s="46">
        <v>1719</v>
      </c>
      <c r="I61" s="45">
        <f t="shared" si="1"/>
        <v>9.8194904604135722</v>
      </c>
      <c r="J61" s="57">
        <v>657</v>
      </c>
      <c r="K61" s="57">
        <v>155</v>
      </c>
      <c r="L61" s="57">
        <v>-501.79</v>
      </c>
      <c r="M61" s="46">
        <v>9927</v>
      </c>
      <c r="N61" s="46">
        <v>3675</v>
      </c>
      <c r="O61" s="48">
        <f t="shared" si="2"/>
        <v>37.020247809005745</v>
      </c>
      <c r="P61" s="46">
        <v>10360</v>
      </c>
      <c r="Q61" s="46">
        <v>3391</v>
      </c>
      <c r="R61" s="45">
        <f t="shared" si="3"/>
        <v>32.731660231660229</v>
      </c>
      <c r="S61" s="57">
        <v>144</v>
      </c>
      <c r="T61" s="57">
        <v>80</v>
      </c>
      <c r="U61" s="55">
        <f t="shared" si="4"/>
        <v>55.555555555555557</v>
      </c>
      <c r="V61" s="46">
        <v>5460</v>
      </c>
      <c r="W61" s="46">
        <v>3139</v>
      </c>
      <c r="X61" s="45">
        <f t="shared" si="5"/>
        <v>57.490842490842489</v>
      </c>
      <c r="Y61" s="46">
        <v>2280</v>
      </c>
      <c r="Z61" s="46">
        <v>803</v>
      </c>
      <c r="AA61" s="66">
        <f t="shared" si="7"/>
        <v>35.219298245614034</v>
      </c>
      <c r="AB61" s="46">
        <v>1246</v>
      </c>
      <c r="AC61" s="46">
        <v>168</v>
      </c>
      <c r="AD61" s="45">
        <f t="shared" si="6"/>
        <v>13.48314606741573</v>
      </c>
    </row>
    <row r="62" spans="1:30" ht="15" thickTop="1" thickBot="1">
      <c r="A62" s="41" t="s">
        <v>8</v>
      </c>
      <c r="B62" s="42" t="s">
        <v>33</v>
      </c>
      <c r="C62" s="42" t="s">
        <v>224</v>
      </c>
      <c r="D62" s="46">
        <v>1699</v>
      </c>
      <c r="E62" s="46">
        <v>261</v>
      </c>
      <c r="F62" s="45">
        <f t="shared" si="0"/>
        <v>15.361977633902296</v>
      </c>
      <c r="G62" s="46">
        <v>14883</v>
      </c>
      <c r="H62" s="46">
        <v>1280</v>
      </c>
      <c r="I62" s="45">
        <f t="shared" si="1"/>
        <v>8.6004165826782231</v>
      </c>
      <c r="J62" s="57">
        <v>407</v>
      </c>
      <c r="K62" s="57">
        <v>115</v>
      </c>
      <c r="L62" s="57">
        <v>-292.16000000000003</v>
      </c>
      <c r="M62" s="46">
        <v>10714</v>
      </c>
      <c r="N62" s="46">
        <v>3635</v>
      </c>
      <c r="O62" s="48">
        <f t="shared" si="2"/>
        <v>33.927571401904054</v>
      </c>
      <c r="P62" s="46">
        <v>10502</v>
      </c>
      <c r="Q62" s="46">
        <v>3274</v>
      </c>
      <c r="R62" s="45">
        <f t="shared" si="3"/>
        <v>31.175014282993715</v>
      </c>
      <c r="S62" s="57">
        <v>149</v>
      </c>
      <c r="T62" s="57">
        <v>82</v>
      </c>
      <c r="U62" s="55">
        <f t="shared" si="4"/>
        <v>55.033557046979865</v>
      </c>
      <c r="V62" s="46">
        <v>6133</v>
      </c>
      <c r="W62" s="46">
        <v>3926</v>
      </c>
      <c r="X62" s="45">
        <f t="shared" si="5"/>
        <v>64.014348605902498</v>
      </c>
      <c r="Y62" s="46">
        <v>2310</v>
      </c>
      <c r="Z62" s="46">
        <v>903</v>
      </c>
      <c r="AA62" s="66">
        <f t="shared" si="7"/>
        <v>39.090909090909093</v>
      </c>
      <c r="AB62" s="46">
        <v>2024</v>
      </c>
      <c r="AC62" s="46">
        <v>217</v>
      </c>
      <c r="AD62" s="45">
        <f t="shared" si="6"/>
        <v>10.721343873517787</v>
      </c>
    </row>
    <row r="63" spans="1:30" ht="15" thickTop="1" thickBot="1">
      <c r="A63" s="41" t="s">
        <v>8</v>
      </c>
      <c r="B63" s="42" t="s">
        <v>35</v>
      </c>
      <c r="C63" s="42" t="s">
        <v>225</v>
      </c>
      <c r="D63" s="46">
        <v>2611</v>
      </c>
      <c r="E63" s="46">
        <v>210</v>
      </c>
      <c r="F63" s="45">
        <f t="shared" si="0"/>
        <v>8.0428954423592494</v>
      </c>
      <c r="G63" s="46">
        <v>22627</v>
      </c>
      <c r="H63" s="46">
        <v>1444</v>
      </c>
      <c r="I63" s="45">
        <f t="shared" si="1"/>
        <v>6.3817563088345786</v>
      </c>
      <c r="J63" s="57">
        <v>450</v>
      </c>
      <c r="K63" s="57">
        <v>213</v>
      </c>
      <c r="L63" s="57">
        <v>-236.9</v>
      </c>
      <c r="M63" s="46">
        <v>13681</v>
      </c>
      <c r="N63" s="46">
        <v>10146</v>
      </c>
      <c r="O63" s="48">
        <f t="shared" si="2"/>
        <v>74.161245522988082</v>
      </c>
      <c r="P63" s="46">
        <v>13986</v>
      </c>
      <c r="Q63" s="46">
        <v>10282</v>
      </c>
      <c r="R63" s="45">
        <f t="shared" si="3"/>
        <v>73.51637351637352</v>
      </c>
      <c r="S63" s="57">
        <v>211</v>
      </c>
      <c r="T63" s="57">
        <v>154</v>
      </c>
      <c r="U63" s="55">
        <f t="shared" si="4"/>
        <v>72.985781990521332</v>
      </c>
      <c r="V63" s="46">
        <v>7473</v>
      </c>
      <c r="W63" s="46">
        <v>5452</v>
      </c>
      <c r="X63" s="45">
        <f t="shared" si="5"/>
        <v>72.95597484276729</v>
      </c>
      <c r="Y63" s="46">
        <v>2678</v>
      </c>
      <c r="Z63" s="46">
        <v>975</v>
      </c>
      <c r="AA63" s="66">
        <f t="shared" si="7"/>
        <v>36.407766990291265</v>
      </c>
      <c r="AB63" s="46">
        <v>1589</v>
      </c>
      <c r="AC63" s="46">
        <v>212</v>
      </c>
      <c r="AD63" s="45">
        <f t="shared" si="6"/>
        <v>13.341724354940213</v>
      </c>
    </row>
    <row r="64" spans="1:30" ht="15" thickTop="1" thickBot="1">
      <c r="A64" s="41" t="s">
        <v>8</v>
      </c>
      <c r="B64" s="42" t="s">
        <v>39</v>
      </c>
      <c r="C64" s="42" t="s">
        <v>227</v>
      </c>
      <c r="D64" s="46">
        <v>1518</v>
      </c>
      <c r="E64" s="46">
        <v>261</v>
      </c>
      <c r="F64" s="45">
        <f t="shared" si="0"/>
        <v>17.193675889328063</v>
      </c>
      <c r="G64" s="46">
        <v>13247</v>
      </c>
      <c r="H64" s="46">
        <v>1481</v>
      </c>
      <c r="I64" s="45">
        <f t="shared" si="1"/>
        <v>11.179889786366724</v>
      </c>
      <c r="J64" s="57">
        <v>371</v>
      </c>
      <c r="K64" s="57">
        <v>178</v>
      </c>
      <c r="L64" s="57">
        <v>-192.67</v>
      </c>
      <c r="M64" s="46">
        <v>12391</v>
      </c>
      <c r="N64" s="46">
        <v>966</v>
      </c>
      <c r="O64" s="48">
        <f t="shared" si="2"/>
        <v>7.7959809539181668</v>
      </c>
      <c r="P64" s="46">
        <v>13137</v>
      </c>
      <c r="Q64" s="46">
        <v>879</v>
      </c>
      <c r="R64" s="45">
        <f t="shared" si="3"/>
        <v>6.6910253482530262</v>
      </c>
      <c r="S64" s="57">
        <v>180</v>
      </c>
      <c r="T64" s="57">
        <v>85</v>
      </c>
      <c r="U64" s="55">
        <f t="shared" si="4"/>
        <v>47.222222222222221</v>
      </c>
      <c r="V64" s="46">
        <v>6990</v>
      </c>
      <c r="W64" s="46">
        <v>3363</v>
      </c>
      <c r="X64" s="45">
        <f t="shared" si="5"/>
        <v>48.111587982832617</v>
      </c>
      <c r="Y64" s="46">
        <v>2759</v>
      </c>
      <c r="Z64" s="46">
        <v>912</v>
      </c>
      <c r="AA64" s="66">
        <f t="shared" si="7"/>
        <v>33.055454874954691</v>
      </c>
      <c r="AB64" s="46">
        <v>1423</v>
      </c>
      <c r="AC64" s="46">
        <v>429</v>
      </c>
      <c r="AD64" s="45">
        <f t="shared" si="6"/>
        <v>30.147575544624033</v>
      </c>
    </row>
    <row r="65" spans="1:30" ht="15" thickTop="1" thickBot="1">
      <c r="A65" s="41" t="s">
        <v>8</v>
      </c>
      <c r="B65" s="42" t="s">
        <v>37</v>
      </c>
      <c r="C65" s="42" t="s">
        <v>226</v>
      </c>
      <c r="D65" s="46">
        <v>1412</v>
      </c>
      <c r="E65" s="46">
        <v>164</v>
      </c>
      <c r="F65" s="45">
        <f t="shared" si="0"/>
        <v>11.614730878186968</v>
      </c>
      <c r="G65" s="46">
        <v>14703</v>
      </c>
      <c r="H65" s="46">
        <v>1726</v>
      </c>
      <c r="I65" s="45">
        <f t="shared" si="1"/>
        <v>11.739100863769298</v>
      </c>
      <c r="J65" s="57">
        <v>348</v>
      </c>
      <c r="K65" s="57">
        <v>194</v>
      </c>
      <c r="L65" s="57">
        <v>-153.85</v>
      </c>
      <c r="M65" s="46">
        <v>13806</v>
      </c>
      <c r="N65" s="46">
        <v>8061</v>
      </c>
      <c r="O65" s="48">
        <f t="shared" si="2"/>
        <v>58.38765754019991</v>
      </c>
      <c r="P65" s="46">
        <v>14595</v>
      </c>
      <c r="Q65" s="46">
        <v>8381</v>
      </c>
      <c r="R65" s="45">
        <f t="shared" si="3"/>
        <v>57.423775265501881</v>
      </c>
      <c r="S65" s="57">
        <v>157</v>
      </c>
      <c r="T65" s="57">
        <v>96</v>
      </c>
      <c r="U65" s="55">
        <f t="shared" si="4"/>
        <v>61.146496815286625</v>
      </c>
      <c r="V65" s="46">
        <v>8120</v>
      </c>
      <c r="W65" s="46">
        <v>3453</v>
      </c>
      <c r="X65" s="45">
        <f t="shared" si="5"/>
        <v>42.524630541871922</v>
      </c>
      <c r="Y65" s="46">
        <v>2686</v>
      </c>
      <c r="Z65" s="46">
        <v>1270</v>
      </c>
      <c r="AA65" s="66">
        <f t="shared" si="7"/>
        <v>47.282204020848845</v>
      </c>
      <c r="AB65" s="46">
        <v>1192</v>
      </c>
      <c r="AC65" s="46">
        <v>366</v>
      </c>
      <c r="AD65" s="45">
        <f t="shared" si="6"/>
        <v>30.70469798657718</v>
      </c>
    </row>
    <row r="66" spans="1:30" ht="15" thickTop="1" thickBot="1">
      <c r="A66" s="41" t="s">
        <v>8</v>
      </c>
      <c r="B66" s="42" t="s">
        <v>41</v>
      </c>
      <c r="C66" s="42" t="s">
        <v>228</v>
      </c>
      <c r="D66" s="46">
        <v>2036</v>
      </c>
      <c r="E66" s="46">
        <v>430</v>
      </c>
      <c r="F66" s="45">
        <f t="shared" si="0"/>
        <v>21.119842829076621</v>
      </c>
      <c r="G66" s="46">
        <v>24489</v>
      </c>
      <c r="H66" s="46">
        <v>3583</v>
      </c>
      <c r="I66" s="45">
        <f t="shared" si="1"/>
        <v>14.631058842745723</v>
      </c>
      <c r="J66" s="57">
        <v>384</v>
      </c>
      <c r="K66" s="57">
        <v>132</v>
      </c>
      <c r="L66" s="57">
        <v>-251.48</v>
      </c>
      <c r="M66" s="46">
        <v>12877</v>
      </c>
      <c r="N66" s="46">
        <v>8317</v>
      </c>
      <c r="O66" s="48">
        <f t="shared" si="2"/>
        <v>64.588025161140024</v>
      </c>
      <c r="P66" s="46">
        <v>13385</v>
      </c>
      <c r="Q66" s="46">
        <v>8351</v>
      </c>
      <c r="R66" s="45">
        <f t="shared" si="3"/>
        <v>62.390735898393721</v>
      </c>
      <c r="S66" s="57">
        <v>279</v>
      </c>
      <c r="T66" s="57">
        <v>167</v>
      </c>
      <c r="U66" s="55">
        <f t="shared" si="4"/>
        <v>59.856630824372758</v>
      </c>
      <c r="V66" s="46">
        <v>7379</v>
      </c>
      <c r="W66" s="46">
        <v>5272</v>
      </c>
      <c r="X66" s="45">
        <f t="shared" si="5"/>
        <v>71.445995392329579</v>
      </c>
      <c r="Y66" s="46">
        <v>2706</v>
      </c>
      <c r="Z66" s="46">
        <v>1267</v>
      </c>
      <c r="AA66" s="66">
        <f t="shared" si="7"/>
        <v>46.821877309682186</v>
      </c>
      <c r="AB66" s="46">
        <v>1284</v>
      </c>
      <c r="AC66" s="46">
        <v>502</v>
      </c>
      <c r="AD66" s="45">
        <f t="shared" si="6"/>
        <v>39.096573208722738</v>
      </c>
    </row>
    <row r="67" spans="1:30" ht="15" thickTop="1" thickBot="1">
      <c r="A67" s="41" t="s">
        <v>8</v>
      </c>
      <c r="B67" s="42" t="s">
        <v>43</v>
      </c>
      <c r="C67" s="42" t="s">
        <v>229</v>
      </c>
      <c r="D67" s="46">
        <v>913</v>
      </c>
      <c r="E67" s="46">
        <v>91</v>
      </c>
      <c r="F67" s="45">
        <f t="shared" si="0"/>
        <v>9.9671412924424967</v>
      </c>
      <c r="G67" s="46">
        <v>7593</v>
      </c>
      <c r="H67" s="46">
        <v>702</v>
      </c>
      <c r="I67" s="45">
        <f t="shared" si="1"/>
        <v>9.2453575661793757</v>
      </c>
      <c r="J67" s="57">
        <v>319</v>
      </c>
      <c r="K67" s="57">
        <v>414</v>
      </c>
      <c r="L67" s="57">
        <v>95.11</v>
      </c>
      <c r="M67" s="46">
        <v>4641</v>
      </c>
      <c r="N67" s="46">
        <v>4416</v>
      </c>
      <c r="O67" s="48">
        <f t="shared" si="2"/>
        <v>95.151906916612802</v>
      </c>
      <c r="P67" s="46">
        <v>5150</v>
      </c>
      <c r="Q67" s="46">
        <v>4901</v>
      </c>
      <c r="R67" s="45">
        <f t="shared" si="3"/>
        <v>95.165048543689323</v>
      </c>
      <c r="S67" s="57">
        <v>44</v>
      </c>
      <c r="T67" s="57">
        <v>27</v>
      </c>
      <c r="U67" s="55">
        <f t="shared" si="4"/>
        <v>61.363636363636367</v>
      </c>
      <c r="V67" s="46">
        <v>2481</v>
      </c>
      <c r="W67" s="46">
        <v>1443</v>
      </c>
      <c r="X67" s="45">
        <f t="shared" si="5"/>
        <v>58.162031438935912</v>
      </c>
      <c r="Y67" s="46">
        <v>1402</v>
      </c>
      <c r="Z67" s="46">
        <v>755</v>
      </c>
      <c r="AA67" s="66">
        <f t="shared" si="7"/>
        <v>53.85164051355207</v>
      </c>
      <c r="AB67" s="46">
        <v>455</v>
      </c>
      <c r="AC67" s="46">
        <v>172</v>
      </c>
      <c r="AD67" s="45">
        <f t="shared" si="6"/>
        <v>37.802197802197803</v>
      </c>
    </row>
    <row r="68" spans="1:30" ht="15" thickTop="1" thickBot="1">
      <c r="A68" s="41" t="s">
        <v>8</v>
      </c>
      <c r="B68" s="42" t="s">
        <v>45</v>
      </c>
      <c r="C68" s="42" t="s">
        <v>230</v>
      </c>
      <c r="D68" s="46">
        <v>1462</v>
      </c>
      <c r="E68" s="46">
        <v>235</v>
      </c>
      <c r="F68" s="45">
        <f t="shared" si="0"/>
        <v>16.073871409028726</v>
      </c>
      <c r="G68" s="46">
        <v>12019</v>
      </c>
      <c r="H68" s="46">
        <v>1358</v>
      </c>
      <c r="I68" s="45">
        <f t="shared" si="1"/>
        <v>11.29877693651718</v>
      </c>
      <c r="J68" s="57">
        <v>390</v>
      </c>
      <c r="K68" s="57">
        <v>174</v>
      </c>
      <c r="L68" s="57">
        <v>-216.9</v>
      </c>
      <c r="M68" s="46">
        <v>9354</v>
      </c>
      <c r="N68" s="46">
        <v>2661</v>
      </c>
      <c r="O68" s="48">
        <f t="shared" si="2"/>
        <v>28.447722899294419</v>
      </c>
      <c r="P68" s="46">
        <v>9523</v>
      </c>
      <c r="Q68" s="46">
        <v>2570</v>
      </c>
      <c r="R68" s="45">
        <f t="shared" si="3"/>
        <v>26.987293919983198</v>
      </c>
      <c r="S68" s="57">
        <v>99</v>
      </c>
      <c r="T68" s="57">
        <v>66</v>
      </c>
      <c r="U68" s="55">
        <f t="shared" si="4"/>
        <v>66.666666666666671</v>
      </c>
      <c r="V68" s="46">
        <v>5558</v>
      </c>
      <c r="W68" s="46">
        <v>4095</v>
      </c>
      <c r="X68" s="45">
        <f t="shared" si="5"/>
        <v>73.677581863979853</v>
      </c>
      <c r="Y68" s="46">
        <v>2227</v>
      </c>
      <c r="Z68" s="46">
        <v>564</v>
      </c>
      <c r="AA68" s="66">
        <f t="shared" si="7"/>
        <v>25.325550067355188</v>
      </c>
      <c r="AB68" s="46">
        <v>1686</v>
      </c>
      <c r="AC68" s="46">
        <v>63</v>
      </c>
      <c r="AD68" s="45">
        <f t="shared" si="6"/>
        <v>3.7366548042704628</v>
      </c>
    </row>
    <row r="69" spans="1:30" ht="15" thickTop="1" thickBot="1">
      <c r="A69" s="41" t="s">
        <v>8</v>
      </c>
      <c r="B69" s="42" t="s">
        <v>46</v>
      </c>
      <c r="C69" s="42" t="s">
        <v>231</v>
      </c>
      <c r="D69" s="46">
        <v>1384</v>
      </c>
      <c r="E69" s="46">
        <v>94</v>
      </c>
      <c r="F69" s="45">
        <f t="shared" ref="F69:F78" si="8">+E69*100/D69</f>
        <v>6.7919075144508669</v>
      </c>
      <c r="G69" s="46">
        <v>8634</v>
      </c>
      <c r="H69" s="46">
        <v>700</v>
      </c>
      <c r="I69" s="45">
        <f t="shared" ref="I69:I78" si="9">+H69*100/G69</f>
        <v>8.1074820477183227</v>
      </c>
      <c r="J69" s="57">
        <v>187</v>
      </c>
      <c r="K69" s="57">
        <v>154</v>
      </c>
      <c r="L69" s="57">
        <v>-32.75</v>
      </c>
      <c r="M69" s="46">
        <v>9381</v>
      </c>
      <c r="N69" s="46">
        <v>2088</v>
      </c>
      <c r="O69" s="48">
        <f t="shared" ref="O69:O78" si="10">+N69*100/M69</f>
        <v>22.257755036776462</v>
      </c>
      <c r="P69" s="46">
        <v>9889</v>
      </c>
      <c r="Q69" s="46">
        <v>2109</v>
      </c>
      <c r="R69" s="45">
        <f t="shared" ref="R69:R78" si="11">+Q69*100/P69</f>
        <v>21.326726665992517</v>
      </c>
      <c r="S69" s="57">
        <v>105</v>
      </c>
      <c r="T69" s="57">
        <v>61</v>
      </c>
      <c r="U69" s="55">
        <f t="shared" ref="U69:U78" si="12">+T69*100/S69</f>
        <v>58.095238095238095</v>
      </c>
      <c r="V69" s="46">
        <v>5036</v>
      </c>
      <c r="W69" s="46">
        <v>2434</v>
      </c>
      <c r="X69" s="45">
        <f t="shared" ref="X69:X78" si="13">+W69*100/V69</f>
        <v>48.332009531374105</v>
      </c>
      <c r="Y69" s="46">
        <v>2040</v>
      </c>
      <c r="Z69" s="46">
        <v>776</v>
      </c>
      <c r="AA69" s="66">
        <f t="shared" si="7"/>
        <v>38.03921568627451</v>
      </c>
      <c r="AB69" s="46">
        <v>1074</v>
      </c>
      <c r="AC69" s="46">
        <v>201</v>
      </c>
      <c r="AD69" s="45">
        <f t="shared" ref="AD69:AD78" si="14">+AC69*100/AB69</f>
        <v>18.715083798882681</v>
      </c>
    </row>
    <row r="70" spans="1:30" ht="15" thickTop="1" thickBot="1">
      <c r="A70" s="41" t="s">
        <v>8</v>
      </c>
      <c r="B70" s="42" t="s">
        <v>48</v>
      </c>
      <c r="C70" s="42" t="s">
        <v>232</v>
      </c>
      <c r="D70" s="46">
        <v>833</v>
      </c>
      <c r="E70" s="46">
        <v>102</v>
      </c>
      <c r="F70" s="45">
        <f t="shared" si="8"/>
        <v>12.244897959183673</v>
      </c>
      <c r="G70" s="46">
        <v>8650</v>
      </c>
      <c r="H70" s="46">
        <v>617</v>
      </c>
      <c r="I70" s="45">
        <f t="shared" si="9"/>
        <v>7.1329479768786124</v>
      </c>
      <c r="J70" s="57">
        <v>437</v>
      </c>
      <c r="K70" s="57">
        <v>402</v>
      </c>
      <c r="L70" s="57">
        <v>-34.72</v>
      </c>
      <c r="M70" s="46">
        <v>5759</v>
      </c>
      <c r="N70" s="46">
        <v>1929</v>
      </c>
      <c r="O70" s="48">
        <f t="shared" si="10"/>
        <v>33.495398506685191</v>
      </c>
      <c r="P70" s="46">
        <v>6186</v>
      </c>
      <c r="Q70" s="46">
        <v>2007</v>
      </c>
      <c r="R70" s="45">
        <f t="shared" si="11"/>
        <v>32.444228903976722</v>
      </c>
      <c r="S70" s="57">
        <v>45</v>
      </c>
      <c r="T70" s="57">
        <v>26</v>
      </c>
      <c r="U70" s="55">
        <f t="shared" si="12"/>
        <v>57.777777777777779</v>
      </c>
      <c r="V70" s="46">
        <v>2998</v>
      </c>
      <c r="W70" s="46">
        <v>2315</v>
      </c>
      <c r="X70" s="45">
        <f t="shared" si="13"/>
        <v>77.218145430286853</v>
      </c>
      <c r="Y70" s="46">
        <v>1586</v>
      </c>
      <c r="Z70" s="46">
        <v>806</v>
      </c>
      <c r="AA70" s="66">
        <f t="shared" ref="AA70:AA78" si="15">+Z70*100/Y70</f>
        <v>50.819672131147541</v>
      </c>
      <c r="AB70" s="46">
        <v>664</v>
      </c>
      <c r="AC70" s="46">
        <v>241</v>
      </c>
      <c r="AD70" s="45">
        <f t="shared" si="14"/>
        <v>36.295180722891565</v>
      </c>
    </row>
    <row r="71" spans="1:30" ht="15" thickTop="1" thickBot="1">
      <c r="A71" s="41" t="s">
        <v>8</v>
      </c>
      <c r="B71" s="42" t="s">
        <v>50</v>
      </c>
      <c r="C71" s="42" t="s">
        <v>233</v>
      </c>
      <c r="D71" s="46">
        <v>678</v>
      </c>
      <c r="E71" s="46">
        <v>108</v>
      </c>
      <c r="F71" s="45">
        <f t="shared" si="8"/>
        <v>15.929203539823009</v>
      </c>
      <c r="G71" s="46">
        <v>7908</v>
      </c>
      <c r="H71" s="46">
        <v>734</v>
      </c>
      <c r="I71" s="45">
        <f t="shared" si="9"/>
        <v>9.2817400101163372</v>
      </c>
      <c r="J71" s="57">
        <v>407</v>
      </c>
      <c r="K71" s="57">
        <v>329</v>
      </c>
      <c r="L71" s="57">
        <v>-78.23</v>
      </c>
      <c r="M71" s="46">
        <v>5368</v>
      </c>
      <c r="N71" s="46">
        <v>807</v>
      </c>
      <c r="O71" s="48">
        <f t="shared" si="10"/>
        <v>15.033532041728764</v>
      </c>
      <c r="P71" s="46">
        <v>5612</v>
      </c>
      <c r="Q71" s="46">
        <v>869</v>
      </c>
      <c r="R71" s="45">
        <f t="shared" si="11"/>
        <v>15.484675694939416</v>
      </c>
      <c r="S71" s="57">
        <v>43</v>
      </c>
      <c r="T71" s="57">
        <v>9</v>
      </c>
      <c r="U71" s="55">
        <f t="shared" si="12"/>
        <v>20.930232558139537</v>
      </c>
      <c r="V71" s="46">
        <v>2899</v>
      </c>
      <c r="W71" s="46">
        <v>1660</v>
      </c>
      <c r="X71" s="45">
        <f t="shared" si="13"/>
        <v>57.26112452569852</v>
      </c>
      <c r="Y71" s="46">
        <v>1644</v>
      </c>
      <c r="Z71" s="46">
        <v>401</v>
      </c>
      <c r="AA71" s="66">
        <f t="shared" si="15"/>
        <v>24.391727493917276</v>
      </c>
      <c r="AB71" s="46">
        <v>970</v>
      </c>
      <c r="AC71" s="46">
        <v>272</v>
      </c>
      <c r="AD71" s="45">
        <f t="shared" si="14"/>
        <v>28.041237113402062</v>
      </c>
    </row>
    <row r="72" spans="1:30" ht="15" thickTop="1" thickBot="1">
      <c r="A72" s="41" t="s">
        <v>147</v>
      </c>
      <c r="B72" s="42" t="s">
        <v>148</v>
      </c>
      <c r="C72" s="42" t="s">
        <v>195</v>
      </c>
      <c r="D72" s="46">
        <v>1378</v>
      </c>
      <c r="E72" s="46">
        <v>245</v>
      </c>
      <c r="F72" s="45">
        <f t="shared" si="8"/>
        <v>17.779390420899855</v>
      </c>
      <c r="G72" s="46">
        <v>10660</v>
      </c>
      <c r="H72" s="46">
        <v>1899</v>
      </c>
      <c r="I72" s="45">
        <f t="shared" si="9"/>
        <v>17.814258911819888</v>
      </c>
      <c r="J72" s="46">
        <v>296</v>
      </c>
      <c r="K72" s="57">
        <v>182</v>
      </c>
      <c r="L72" s="57">
        <v>-114.19</v>
      </c>
      <c r="M72" s="46">
        <v>39268</v>
      </c>
      <c r="N72" s="46">
        <v>19278</v>
      </c>
      <c r="O72" s="48">
        <f t="shared" si="10"/>
        <v>49.093409391871241</v>
      </c>
      <c r="P72" s="46">
        <v>39576</v>
      </c>
      <c r="Q72" s="46">
        <v>19283</v>
      </c>
      <c r="R72" s="45">
        <f t="shared" si="11"/>
        <v>48.723974125732767</v>
      </c>
      <c r="S72" s="46">
        <v>502</v>
      </c>
      <c r="T72" s="46">
        <v>418</v>
      </c>
      <c r="U72" s="55">
        <f t="shared" si="12"/>
        <v>83.266932270916328</v>
      </c>
      <c r="V72" s="46">
        <v>26190</v>
      </c>
      <c r="W72" s="46">
        <v>17016</v>
      </c>
      <c r="X72" s="45">
        <f t="shared" si="13"/>
        <v>64.971363115693009</v>
      </c>
      <c r="Y72" s="68">
        <v>7195</v>
      </c>
      <c r="Z72" s="68">
        <v>1241</v>
      </c>
      <c r="AA72" s="66">
        <f t="shared" si="15"/>
        <v>17.248088950660179</v>
      </c>
      <c r="AB72" s="62">
        <v>4781</v>
      </c>
      <c r="AC72" s="62">
        <v>589</v>
      </c>
      <c r="AD72" s="45">
        <f t="shared" si="14"/>
        <v>12.319598410374399</v>
      </c>
    </row>
    <row r="73" spans="1:30" ht="15" thickTop="1" thickBot="1">
      <c r="A73" s="41" t="s">
        <v>147</v>
      </c>
      <c r="B73" s="42" t="s">
        <v>150</v>
      </c>
      <c r="C73" s="42" t="s">
        <v>196</v>
      </c>
      <c r="D73" s="46">
        <v>528</v>
      </c>
      <c r="E73" s="46">
        <v>153</v>
      </c>
      <c r="F73" s="45">
        <f t="shared" si="8"/>
        <v>28.977272727272727</v>
      </c>
      <c r="G73" s="46">
        <v>4093</v>
      </c>
      <c r="H73" s="46">
        <v>471</v>
      </c>
      <c r="I73" s="45">
        <f t="shared" si="9"/>
        <v>11.507451746884925</v>
      </c>
      <c r="J73" s="46">
        <v>621</v>
      </c>
      <c r="K73" s="57">
        <v>441</v>
      </c>
      <c r="L73" s="57">
        <v>-179.82</v>
      </c>
      <c r="M73" s="46">
        <v>11569</v>
      </c>
      <c r="N73" s="46">
        <v>4623</v>
      </c>
      <c r="O73" s="48">
        <f t="shared" si="10"/>
        <v>39.960238568588473</v>
      </c>
      <c r="P73" s="46">
        <v>11824</v>
      </c>
      <c r="Q73" s="46">
        <v>4853</v>
      </c>
      <c r="R73" s="45">
        <f t="shared" si="11"/>
        <v>41.043640054127202</v>
      </c>
      <c r="S73" s="46">
        <v>158</v>
      </c>
      <c r="T73" s="57">
        <v>110</v>
      </c>
      <c r="U73" s="55">
        <f t="shared" si="12"/>
        <v>69.620253164556956</v>
      </c>
      <c r="V73" s="46">
        <v>6846</v>
      </c>
      <c r="W73" s="46">
        <v>4708</v>
      </c>
      <c r="X73" s="45">
        <f t="shared" si="13"/>
        <v>68.770084721004963</v>
      </c>
      <c r="Y73" s="68">
        <v>2805</v>
      </c>
      <c r="Z73" s="68">
        <v>671</v>
      </c>
      <c r="AA73" s="66">
        <f t="shared" si="15"/>
        <v>23.921568627450981</v>
      </c>
      <c r="AB73" s="62">
        <v>1877</v>
      </c>
      <c r="AC73" s="62">
        <v>411</v>
      </c>
      <c r="AD73" s="45">
        <f t="shared" si="14"/>
        <v>21.896643580181141</v>
      </c>
    </row>
    <row r="74" spans="1:30" ht="15" thickTop="1" thickBot="1">
      <c r="A74" s="41" t="s">
        <v>147</v>
      </c>
      <c r="B74" s="42" t="s">
        <v>152</v>
      </c>
      <c r="C74" s="42" t="s">
        <v>197</v>
      </c>
      <c r="D74" s="46">
        <v>551</v>
      </c>
      <c r="E74" s="46">
        <v>79</v>
      </c>
      <c r="F74" s="45">
        <f t="shared" si="8"/>
        <v>14.337568058076226</v>
      </c>
      <c r="G74" s="46">
        <v>3917</v>
      </c>
      <c r="H74" s="46">
        <v>425</v>
      </c>
      <c r="I74" s="45">
        <f t="shared" si="9"/>
        <v>10.850140413581823</v>
      </c>
      <c r="J74" s="46">
        <v>415</v>
      </c>
      <c r="K74" s="57">
        <v>359</v>
      </c>
      <c r="L74" s="57">
        <v>-56.66</v>
      </c>
      <c r="M74" s="46">
        <v>12949</v>
      </c>
      <c r="N74" s="46">
        <v>4953</v>
      </c>
      <c r="O74" s="48">
        <f t="shared" si="10"/>
        <v>38.250057919530462</v>
      </c>
      <c r="P74" s="46">
        <v>12982</v>
      </c>
      <c r="Q74" s="46">
        <v>5004</v>
      </c>
      <c r="R74" s="45">
        <f t="shared" si="11"/>
        <v>38.545678631951937</v>
      </c>
      <c r="S74" s="46">
        <v>129</v>
      </c>
      <c r="T74" s="57">
        <v>113</v>
      </c>
      <c r="U74" s="55">
        <f t="shared" si="12"/>
        <v>87.596899224806208</v>
      </c>
      <c r="V74" s="46">
        <v>7985</v>
      </c>
      <c r="W74" s="46">
        <v>6221</v>
      </c>
      <c r="X74" s="45">
        <f t="shared" si="13"/>
        <v>77.90857858484658</v>
      </c>
      <c r="Y74" s="68">
        <v>2393</v>
      </c>
      <c r="Z74" s="68">
        <v>526</v>
      </c>
      <c r="AA74" s="66">
        <f t="shared" si="15"/>
        <v>21.980777267028834</v>
      </c>
      <c r="AB74" s="62">
        <v>1770</v>
      </c>
      <c r="AC74" s="62">
        <v>126</v>
      </c>
      <c r="AD74" s="45">
        <f t="shared" si="14"/>
        <v>7.1186440677966099</v>
      </c>
    </row>
    <row r="75" spans="1:30" ht="15" thickTop="1" thickBot="1">
      <c r="A75" s="41" t="s">
        <v>147</v>
      </c>
      <c r="B75" s="42" t="s">
        <v>154</v>
      </c>
      <c r="C75" s="42" t="s">
        <v>198</v>
      </c>
      <c r="D75" s="46">
        <v>382</v>
      </c>
      <c r="E75" s="46">
        <v>64</v>
      </c>
      <c r="F75" s="45">
        <f t="shared" si="8"/>
        <v>16.753926701570681</v>
      </c>
      <c r="G75" s="46">
        <v>3440</v>
      </c>
      <c r="H75" s="46">
        <v>256</v>
      </c>
      <c r="I75" s="45">
        <f t="shared" si="9"/>
        <v>7.441860465116279</v>
      </c>
      <c r="J75" s="46">
        <v>402</v>
      </c>
      <c r="K75" s="57">
        <v>200</v>
      </c>
      <c r="L75" s="57">
        <v>-201.94</v>
      </c>
      <c r="M75" s="46">
        <v>12285</v>
      </c>
      <c r="N75" s="46">
        <v>11132</v>
      </c>
      <c r="O75" s="48">
        <f t="shared" si="10"/>
        <v>90.61457061457061</v>
      </c>
      <c r="P75" s="46">
        <v>12471</v>
      </c>
      <c r="Q75" s="46">
        <v>11499</v>
      </c>
      <c r="R75" s="45">
        <f t="shared" si="11"/>
        <v>92.205917729131585</v>
      </c>
      <c r="S75" s="46">
        <v>185</v>
      </c>
      <c r="T75" s="57">
        <v>136</v>
      </c>
      <c r="U75" s="55">
        <f t="shared" si="12"/>
        <v>73.513513513513516</v>
      </c>
      <c r="V75" s="46">
        <v>7504</v>
      </c>
      <c r="W75" s="46">
        <v>5638</v>
      </c>
      <c r="X75" s="45">
        <f t="shared" si="13"/>
        <v>75.133262260127935</v>
      </c>
      <c r="Y75" s="68">
        <v>2070</v>
      </c>
      <c r="Z75" s="68">
        <v>809</v>
      </c>
      <c r="AA75" s="66">
        <f t="shared" si="15"/>
        <v>39.082125603864732</v>
      </c>
      <c r="AB75" s="62">
        <v>1331</v>
      </c>
      <c r="AC75" s="62">
        <v>46</v>
      </c>
      <c r="AD75" s="45">
        <f t="shared" si="14"/>
        <v>3.4560480841472576</v>
      </c>
    </row>
    <row r="76" spans="1:30" ht="15" thickTop="1" thickBot="1">
      <c r="A76" s="41" t="s">
        <v>147</v>
      </c>
      <c r="B76" s="42" t="s">
        <v>156</v>
      </c>
      <c r="C76" s="42" t="s">
        <v>199</v>
      </c>
      <c r="D76" s="46">
        <v>595</v>
      </c>
      <c r="E76" s="46">
        <v>63</v>
      </c>
      <c r="F76" s="45">
        <f t="shared" si="8"/>
        <v>10.588235294117647</v>
      </c>
      <c r="G76" s="46">
        <v>5015</v>
      </c>
      <c r="H76" s="46">
        <v>495</v>
      </c>
      <c r="I76" s="45">
        <f t="shared" si="9"/>
        <v>9.8703888334995007</v>
      </c>
      <c r="J76" s="46">
        <v>480</v>
      </c>
      <c r="K76" s="57">
        <v>218</v>
      </c>
      <c r="L76" s="57">
        <v>-262.41000000000003</v>
      </c>
      <c r="M76" s="46">
        <v>13204</v>
      </c>
      <c r="N76" s="46">
        <v>8059</v>
      </c>
      <c r="O76" s="48">
        <f t="shared" si="10"/>
        <v>61.034534989397152</v>
      </c>
      <c r="P76" s="46">
        <v>13463</v>
      </c>
      <c r="Q76" s="46">
        <v>8308</v>
      </c>
      <c r="R76" s="45">
        <f t="shared" si="11"/>
        <v>61.709871499665752</v>
      </c>
      <c r="S76" s="46">
        <v>96</v>
      </c>
      <c r="T76" s="57">
        <v>74</v>
      </c>
      <c r="U76" s="55">
        <f t="shared" si="12"/>
        <v>77.083333333333329</v>
      </c>
      <c r="V76" s="46">
        <v>7651</v>
      </c>
      <c r="W76" s="46">
        <v>5950</v>
      </c>
      <c r="X76" s="45">
        <f t="shared" si="13"/>
        <v>77.7676120768527</v>
      </c>
      <c r="Y76" s="68">
        <v>3198</v>
      </c>
      <c r="Z76" s="68">
        <v>1237</v>
      </c>
      <c r="AA76" s="66">
        <f t="shared" si="15"/>
        <v>38.680425265791122</v>
      </c>
      <c r="AB76" s="62">
        <v>2039</v>
      </c>
      <c r="AC76" s="62">
        <v>250</v>
      </c>
      <c r="AD76" s="45">
        <f t="shared" si="14"/>
        <v>12.260912211868563</v>
      </c>
    </row>
    <row r="77" spans="1:30" ht="15" thickTop="1" thickBot="1">
      <c r="A77" s="41" t="s">
        <v>147</v>
      </c>
      <c r="B77" s="42" t="s">
        <v>158</v>
      </c>
      <c r="C77" s="42" t="s">
        <v>200</v>
      </c>
      <c r="D77" s="46">
        <v>417</v>
      </c>
      <c r="E77" s="46">
        <v>53</v>
      </c>
      <c r="F77" s="45">
        <f t="shared" si="8"/>
        <v>12.709832134292565</v>
      </c>
      <c r="G77" s="46">
        <v>4216</v>
      </c>
      <c r="H77" s="46">
        <v>381</v>
      </c>
      <c r="I77" s="45">
        <f t="shared" si="9"/>
        <v>9.0370018975332069</v>
      </c>
      <c r="J77" s="57">
        <v>971</v>
      </c>
      <c r="K77" s="57">
        <v>380</v>
      </c>
      <c r="L77" s="57">
        <v>-591.41</v>
      </c>
      <c r="M77" s="46">
        <v>4959</v>
      </c>
      <c r="N77" s="46">
        <v>3779</v>
      </c>
      <c r="O77" s="48">
        <f t="shared" si="10"/>
        <v>76.204880016132279</v>
      </c>
      <c r="P77" s="46">
        <v>5208</v>
      </c>
      <c r="Q77" s="46">
        <v>3963</v>
      </c>
      <c r="R77" s="45">
        <f t="shared" si="11"/>
        <v>76.094470046082947</v>
      </c>
      <c r="S77" s="46">
        <v>39</v>
      </c>
      <c r="T77" s="57">
        <v>32</v>
      </c>
      <c r="U77" s="55">
        <f t="shared" si="12"/>
        <v>82.051282051282058</v>
      </c>
      <c r="V77" s="46">
        <v>3063</v>
      </c>
      <c r="W77" s="46">
        <v>2369</v>
      </c>
      <c r="X77" s="45">
        <f t="shared" si="13"/>
        <v>77.342474698008488</v>
      </c>
      <c r="Y77" s="68">
        <v>1291</v>
      </c>
      <c r="Z77" s="68">
        <v>636</v>
      </c>
      <c r="AA77" s="66">
        <f t="shared" si="15"/>
        <v>49.264136328427576</v>
      </c>
      <c r="AB77" s="62">
        <v>744</v>
      </c>
      <c r="AC77" s="62">
        <v>150</v>
      </c>
      <c r="AD77" s="45">
        <f t="shared" si="14"/>
        <v>20.161290322580644</v>
      </c>
    </row>
    <row r="78" spans="1:30" ht="15" thickTop="1" thickBot="1">
      <c r="A78" s="41" t="s">
        <v>147</v>
      </c>
      <c r="B78" s="42" t="s">
        <v>160</v>
      </c>
      <c r="C78" s="42" t="s">
        <v>201</v>
      </c>
      <c r="D78" s="46">
        <v>572</v>
      </c>
      <c r="E78" s="46">
        <v>80</v>
      </c>
      <c r="F78" s="45">
        <f t="shared" si="8"/>
        <v>13.986013986013987</v>
      </c>
      <c r="G78" s="46">
        <v>3478</v>
      </c>
      <c r="H78" s="46">
        <v>812</v>
      </c>
      <c r="I78" s="45">
        <f t="shared" si="9"/>
        <v>23.346751006325473</v>
      </c>
      <c r="J78" s="46">
        <v>655</v>
      </c>
      <c r="K78" s="57">
        <v>754</v>
      </c>
      <c r="L78" s="57">
        <v>99.19</v>
      </c>
      <c r="M78" s="46">
        <v>4895</v>
      </c>
      <c r="N78" s="46">
        <v>3370</v>
      </c>
      <c r="O78" s="48">
        <f t="shared" si="10"/>
        <v>68.845760980592445</v>
      </c>
      <c r="P78" s="46">
        <v>5263</v>
      </c>
      <c r="Q78" s="46">
        <v>3725</v>
      </c>
      <c r="R78" s="45">
        <f t="shared" si="11"/>
        <v>70.777123313699406</v>
      </c>
      <c r="S78" s="46">
        <v>43</v>
      </c>
      <c r="T78" s="57">
        <v>31</v>
      </c>
      <c r="U78" s="55">
        <f t="shared" si="12"/>
        <v>72.093023255813947</v>
      </c>
      <c r="V78" s="46">
        <v>3125</v>
      </c>
      <c r="W78" s="46">
        <v>2454</v>
      </c>
      <c r="X78" s="45">
        <f t="shared" si="13"/>
        <v>78.528000000000006</v>
      </c>
      <c r="Y78" s="68">
        <v>2003</v>
      </c>
      <c r="Z78" s="68">
        <v>962</v>
      </c>
      <c r="AA78" s="66">
        <f t="shared" si="15"/>
        <v>48.02795806290564</v>
      </c>
      <c r="AB78" s="62">
        <v>1050</v>
      </c>
      <c r="AC78" s="62">
        <v>74</v>
      </c>
      <c r="AD78" s="45">
        <f t="shared" si="14"/>
        <v>7.0476190476190474</v>
      </c>
    </row>
    <row r="79" spans="1:30">
      <c r="A79" s="42" t="s">
        <v>52</v>
      </c>
      <c r="B79" s="42" t="s">
        <v>107</v>
      </c>
      <c r="C79" s="42" t="s">
        <v>266</v>
      </c>
      <c r="D79" s="42">
        <v>1158</v>
      </c>
      <c r="E79" s="42">
        <v>477</v>
      </c>
      <c r="F79" s="63">
        <v>41.191709844559583</v>
      </c>
      <c r="G79" s="42">
        <v>13303</v>
      </c>
      <c r="H79" s="42">
        <v>5279</v>
      </c>
      <c r="I79" s="63">
        <v>39.682778320679546</v>
      </c>
      <c r="J79" s="42">
        <v>342</v>
      </c>
      <c r="K79" s="42">
        <v>268</v>
      </c>
      <c r="L79" s="63">
        <v>-21.637426900584799</v>
      </c>
      <c r="M79" s="42">
        <v>7896</v>
      </c>
      <c r="N79" s="42">
        <v>7805</v>
      </c>
      <c r="O79" s="63">
        <v>98.847517730496449</v>
      </c>
      <c r="P79" s="42">
        <v>8560</v>
      </c>
      <c r="Q79" s="42">
        <v>8476</v>
      </c>
      <c r="R79" s="45">
        <f t="shared" ref="R79:R80" si="16">+Q79*100/P79</f>
        <v>99.018691588785046</v>
      </c>
      <c r="S79" s="42">
        <v>164</v>
      </c>
      <c r="T79" s="42">
        <v>121</v>
      </c>
      <c r="U79" s="64">
        <v>73.780487804878049</v>
      </c>
      <c r="V79" s="42">
        <v>4892</v>
      </c>
      <c r="W79" s="42">
        <v>3828</v>
      </c>
      <c r="X79" s="63">
        <v>78.250204415372039</v>
      </c>
      <c r="Y79" s="42">
        <v>2219</v>
      </c>
      <c r="Z79" s="42">
        <v>795</v>
      </c>
      <c r="AA79" s="63">
        <v>35.826949076160432</v>
      </c>
      <c r="AB79" s="42">
        <v>1135</v>
      </c>
      <c r="AC79" s="42">
        <v>41</v>
      </c>
      <c r="AD79" s="63">
        <v>3.6123348017621146</v>
      </c>
    </row>
    <row r="80" spans="1:30">
      <c r="A80" s="42" t="s">
        <v>52</v>
      </c>
      <c r="B80" s="42" t="s">
        <v>109</v>
      </c>
      <c r="C80" s="42" t="s">
        <v>267</v>
      </c>
      <c r="D80" s="42">
        <v>1348</v>
      </c>
      <c r="E80" s="42">
        <v>687</v>
      </c>
      <c r="F80" s="63">
        <v>50.96439169139466</v>
      </c>
      <c r="G80" s="42">
        <v>8065</v>
      </c>
      <c r="H80" s="42">
        <v>2176</v>
      </c>
      <c r="I80" s="63">
        <v>26.980781153130813</v>
      </c>
      <c r="J80" s="42">
        <v>351</v>
      </c>
      <c r="K80" s="42">
        <v>527</v>
      </c>
      <c r="L80" s="63">
        <v>50.142450142450144</v>
      </c>
      <c r="M80" s="42">
        <v>7732</v>
      </c>
      <c r="N80" s="42">
        <v>7437</v>
      </c>
      <c r="O80" s="63">
        <v>96.184687015002581</v>
      </c>
      <c r="P80" s="42">
        <v>8168</v>
      </c>
      <c r="Q80" s="42">
        <v>7848</v>
      </c>
      <c r="R80" s="45">
        <f t="shared" si="16"/>
        <v>96.082272282076389</v>
      </c>
      <c r="S80" s="42">
        <v>173</v>
      </c>
      <c r="T80" s="42">
        <v>151</v>
      </c>
      <c r="U80" s="64">
        <v>87.283236994219649</v>
      </c>
      <c r="V80" s="42">
        <v>4485</v>
      </c>
      <c r="W80" s="42">
        <v>3366</v>
      </c>
      <c r="X80" s="63">
        <v>75.050167224080269</v>
      </c>
      <c r="Y80" s="42">
        <v>2531</v>
      </c>
      <c r="Z80" s="42">
        <v>1333</v>
      </c>
      <c r="AA80" s="63">
        <v>52.666930067167129</v>
      </c>
      <c r="AB80" s="42">
        <v>1336</v>
      </c>
      <c r="AC80" s="42">
        <v>184</v>
      </c>
      <c r="AD80" s="63">
        <v>13.77245508982036</v>
      </c>
    </row>
  </sheetData>
  <autoFilter ref="A3:AD80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opLeftCell="B70" zoomScaleNormal="100" workbookViewId="0">
      <selection activeCell="D94" sqref="D94"/>
    </sheetView>
  </sheetViews>
  <sheetFormatPr defaultRowHeight="14"/>
  <cols>
    <col min="1" max="1" width="12.9140625" bestFit="1" customWidth="1"/>
    <col min="2" max="2" width="10.1640625" bestFit="1" customWidth="1"/>
    <col min="3" max="3" width="6.58203125" style="21" bestFit="1" customWidth="1"/>
    <col min="4" max="4" width="27.9140625" bestFit="1" customWidth="1"/>
    <col min="5" max="5" width="12.4140625" style="21" bestFit="1" customWidth="1"/>
    <col min="6" max="6" width="12.4140625" style="21" customWidth="1"/>
    <col min="7" max="7" width="11.58203125" style="23" bestFit="1" customWidth="1"/>
    <col min="8" max="8" width="11.58203125" customWidth="1"/>
  </cols>
  <sheetData>
    <row r="1" spans="1:8" ht="37.5">
      <c r="A1" s="13" t="s">
        <v>172</v>
      </c>
      <c r="B1" s="13" t="s">
        <v>3</v>
      </c>
      <c r="C1" s="13" t="s">
        <v>173</v>
      </c>
      <c r="D1" s="13" t="s">
        <v>174</v>
      </c>
      <c r="E1" s="13" t="s">
        <v>175</v>
      </c>
      <c r="F1" s="34" t="s">
        <v>176</v>
      </c>
      <c r="G1" s="14" t="s">
        <v>177</v>
      </c>
      <c r="H1" s="38" t="s">
        <v>272</v>
      </c>
    </row>
    <row r="2" spans="1:8">
      <c r="A2" s="15" t="s">
        <v>178</v>
      </c>
      <c r="B2" s="16" t="s">
        <v>8</v>
      </c>
      <c r="C2" s="28" t="s">
        <v>163</v>
      </c>
      <c r="D2" s="16" t="s">
        <v>179</v>
      </c>
      <c r="E2" s="17" t="s">
        <v>180</v>
      </c>
      <c r="F2" s="35">
        <v>9101</v>
      </c>
      <c r="G2" s="18">
        <v>9026</v>
      </c>
      <c r="H2" s="39">
        <v>8954</v>
      </c>
    </row>
    <row r="3" spans="1:8">
      <c r="A3" s="15" t="s">
        <v>178</v>
      </c>
      <c r="B3" s="16" t="s">
        <v>8</v>
      </c>
      <c r="C3" s="28" t="s">
        <v>9</v>
      </c>
      <c r="D3" s="16" t="s">
        <v>10</v>
      </c>
      <c r="E3" s="17" t="s">
        <v>180</v>
      </c>
      <c r="F3" s="35">
        <v>100143</v>
      </c>
      <c r="G3" s="18">
        <v>99932</v>
      </c>
      <c r="H3" s="39">
        <v>99305</v>
      </c>
    </row>
    <row r="4" spans="1:8">
      <c r="A4" s="15" t="s">
        <v>178</v>
      </c>
      <c r="B4" s="16" t="s">
        <v>8</v>
      </c>
      <c r="C4" s="28" t="s">
        <v>11</v>
      </c>
      <c r="D4" s="16" t="s">
        <v>12</v>
      </c>
      <c r="E4" s="17" t="s">
        <v>180</v>
      </c>
      <c r="F4" s="35">
        <v>27572</v>
      </c>
      <c r="G4" s="18">
        <v>27479</v>
      </c>
      <c r="H4" s="39">
        <v>27358</v>
      </c>
    </row>
    <row r="5" spans="1:8">
      <c r="A5" s="15" t="s">
        <v>178</v>
      </c>
      <c r="B5" s="16" t="s">
        <v>8</v>
      </c>
      <c r="C5" s="28" t="s">
        <v>13</v>
      </c>
      <c r="D5" s="16" t="s">
        <v>14</v>
      </c>
      <c r="E5" s="17" t="s">
        <v>180</v>
      </c>
      <c r="F5" s="35">
        <v>72646</v>
      </c>
      <c r="G5" s="18">
        <v>72503</v>
      </c>
      <c r="H5" s="39">
        <v>72296</v>
      </c>
    </row>
    <row r="6" spans="1:8">
      <c r="A6" s="15" t="s">
        <v>178</v>
      </c>
      <c r="B6" s="16" t="s">
        <v>8</v>
      </c>
      <c r="C6" s="28" t="s">
        <v>15</v>
      </c>
      <c r="D6" s="16" t="s">
        <v>16</v>
      </c>
      <c r="E6" s="17" t="s">
        <v>180</v>
      </c>
      <c r="F6" s="35">
        <v>156874</v>
      </c>
      <c r="G6" s="18">
        <v>156474</v>
      </c>
      <c r="H6" s="39">
        <v>156277</v>
      </c>
    </row>
    <row r="7" spans="1:8">
      <c r="A7" s="15" t="s">
        <v>178</v>
      </c>
      <c r="B7" s="16" t="s">
        <v>8</v>
      </c>
      <c r="C7" s="28" t="s">
        <v>17</v>
      </c>
      <c r="D7" s="16" t="s">
        <v>18</v>
      </c>
      <c r="E7" s="17" t="s">
        <v>180</v>
      </c>
      <c r="F7" s="35">
        <v>112380</v>
      </c>
      <c r="G7" s="18">
        <v>112022</v>
      </c>
      <c r="H7" s="39">
        <v>111987</v>
      </c>
    </row>
    <row r="8" spans="1:8">
      <c r="A8" s="15" t="s">
        <v>178</v>
      </c>
      <c r="B8" s="16" t="s">
        <v>8</v>
      </c>
      <c r="C8" s="28" t="s">
        <v>19</v>
      </c>
      <c r="D8" s="16" t="s">
        <v>20</v>
      </c>
      <c r="E8" s="17" t="s">
        <v>180</v>
      </c>
      <c r="F8" s="35">
        <v>36599</v>
      </c>
      <c r="G8" s="18">
        <v>36482</v>
      </c>
      <c r="H8" s="39">
        <v>36360</v>
      </c>
    </row>
    <row r="9" spans="1:8">
      <c r="A9" s="15" t="s">
        <v>178</v>
      </c>
      <c r="B9" s="16" t="s">
        <v>8</v>
      </c>
      <c r="C9" s="28" t="s">
        <v>21</v>
      </c>
      <c r="D9" s="16" t="s">
        <v>22</v>
      </c>
      <c r="E9" s="17" t="s">
        <v>180</v>
      </c>
      <c r="F9" s="35">
        <v>49874</v>
      </c>
      <c r="G9" s="18">
        <v>49687</v>
      </c>
      <c r="H9" s="39">
        <v>49580</v>
      </c>
    </row>
    <row r="10" spans="1:8">
      <c r="A10" s="15" t="s">
        <v>178</v>
      </c>
      <c r="B10" s="16" t="s">
        <v>8</v>
      </c>
      <c r="C10" s="28" t="s">
        <v>23</v>
      </c>
      <c r="D10" s="16" t="s">
        <v>24</v>
      </c>
      <c r="E10" s="17" t="s">
        <v>180</v>
      </c>
      <c r="F10" s="35">
        <v>72658</v>
      </c>
      <c r="G10" s="18">
        <v>72477</v>
      </c>
      <c r="H10" s="39">
        <v>72396</v>
      </c>
    </row>
    <row r="11" spans="1:8">
      <c r="A11" s="15" t="s">
        <v>178</v>
      </c>
      <c r="B11" s="16" t="s">
        <v>8</v>
      </c>
      <c r="C11" s="28" t="s">
        <v>25</v>
      </c>
      <c r="D11" s="16" t="s">
        <v>26</v>
      </c>
      <c r="E11" s="17" t="s">
        <v>180</v>
      </c>
      <c r="F11" s="35">
        <v>60560</v>
      </c>
      <c r="G11" s="18">
        <v>59982</v>
      </c>
      <c r="H11" s="39">
        <v>59800</v>
      </c>
    </row>
    <row r="12" spans="1:8">
      <c r="A12" s="15" t="s">
        <v>178</v>
      </c>
      <c r="B12" s="16" t="s">
        <v>8</v>
      </c>
      <c r="C12" s="28" t="s">
        <v>27</v>
      </c>
      <c r="D12" s="16" t="s">
        <v>28</v>
      </c>
      <c r="E12" s="17" t="s">
        <v>180</v>
      </c>
      <c r="F12" s="35">
        <v>76184</v>
      </c>
      <c r="G12" s="18">
        <v>76095</v>
      </c>
      <c r="H12" s="39">
        <v>75905</v>
      </c>
    </row>
    <row r="13" spans="1:8">
      <c r="A13" s="15" t="s">
        <v>178</v>
      </c>
      <c r="B13" s="16" t="s">
        <v>8</v>
      </c>
      <c r="C13" s="28" t="s">
        <v>29</v>
      </c>
      <c r="D13" s="16" t="s">
        <v>30</v>
      </c>
      <c r="E13" s="17" t="s">
        <v>180</v>
      </c>
      <c r="F13" s="35">
        <v>7235</v>
      </c>
      <c r="G13" s="18">
        <v>7256</v>
      </c>
      <c r="H13" s="39">
        <v>7228</v>
      </c>
    </row>
    <row r="14" spans="1:8">
      <c r="A14" s="15" t="s">
        <v>178</v>
      </c>
      <c r="B14" s="16" t="s">
        <v>8</v>
      </c>
      <c r="C14" s="28" t="s">
        <v>31</v>
      </c>
      <c r="D14" s="16" t="s">
        <v>32</v>
      </c>
      <c r="E14" s="17" t="s">
        <v>180</v>
      </c>
      <c r="F14" s="35">
        <v>32183</v>
      </c>
      <c r="G14" s="18">
        <v>32017</v>
      </c>
      <c r="H14" s="39">
        <v>31935</v>
      </c>
    </row>
    <row r="15" spans="1:8">
      <c r="A15" s="15" t="s">
        <v>178</v>
      </c>
      <c r="B15" s="16" t="s">
        <v>8</v>
      </c>
      <c r="C15" s="28" t="s">
        <v>33</v>
      </c>
      <c r="D15" s="16" t="s">
        <v>34</v>
      </c>
      <c r="E15" s="17" t="s">
        <v>180</v>
      </c>
      <c r="F15" s="35">
        <v>30305</v>
      </c>
      <c r="G15" s="18">
        <v>30154</v>
      </c>
      <c r="H15" s="39">
        <v>30101</v>
      </c>
    </row>
    <row r="16" spans="1:8">
      <c r="A16" s="15" t="s">
        <v>178</v>
      </c>
      <c r="B16" s="16" t="s">
        <v>8</v>
      </c>
      <c r="C16" s="28" t="s">
        <v>35</v>
      </c>
      <c r="D16" s="16" t="s">
        <v>36</v>
      </c>
      <c r="E16" s="17" t="s">
        <v>180</v>
      </c>
      <c r="F16" s="35">
        <v>40662</v>
      </c>
      <c r="G16" s="18">
        <v>40425</v>
      </c>
      <c r="H16" s="39">
        <v>40410</v>
      </c>
    </row>
    <row r="17" spans="1:8">
      <c r="A17" s="15" t="s">
        <v>178</v>
      </c>
      <c r="B17" s="16" t="s">
        <v>8</v>
      </c>
      <c r="C17" s="28" t="s">
        <v>37</v>
      </c>
      <c r="D17" s="16" t="s">
        <v>38</v>
      </c>
      <c r="E17" s="17" t="s">
        <v>180</v>
      </c>
      <c r="F17" s="35">
        <v>36844</v>
      </c>
      <c r="G17" s="18">
        <v>36725</v>
      </c>
      <c r="H17" s="39">
        <v>36627</v>
      </c>
    </row>
    <row r="18" spans="1:8">
      <c r="A18" s="15" t="s">
        <v>178</v>
      </c>
      <c r="B18" s="16" t="s">
        <v>8</v>
      </c>
      <c r="C18" s="28" t="s">
        <v>39</v>
      </c>
      <c r="D18" s="16" t="s">
        <v>40</v>
      </c>
      <c r="E18" s="17" t="s">
        <v>180</v>
      </c>
      <c r="F18" s="35">
        <v>35868</v>
      </c>
      <c r="G18" s="18">
        <v>35772</v>
      </c>
      <c r="H18" s="39">
        <v>36024</v>
      </c>
    </row>
    <row r="19" spans="1:8">
      <c r="A19" s="15" t="s">
        <v>178</v>
      </c>
      <c r="B19" s="16" t="s">
        <v>8</v>
      </c>
      <c r="C19" s="28" t="s">
        <v>41</v>
      </c>
      <c r="D19" s="16" t="s">
        <v>42</v>
      </c>
      <c r="E19" s="17" t="s">
        <v>180</v>
      </c>
      <c r="F19" s="35">
        <v>42319</v>
      </c>
      <c r="G19" s="18">
        <v>42347</v>
      </c>
      <c r="H19" s="39">
        <v>42568</v>
      </c>
    </row>
    <row r="20" spans="1:8">
      <c r="A20" s="15" t="s">
        <v>178</v>
      </c>
      <c r="B20" s="16" t="s">
        <v>8</v>
      </c>
      <c r="C20" s="28" t="s">
        <v>43</v>
      </c>
      <c r="D20" s="16" t="s">
        <v>44</v>
      </c>
      <c r="E20" s="17" t="s">
        <v>180</v>
      </c>
      <c r="F20" s="35">
        <v>12892</v>
      </c>
      <c r="G20" s="18">
        <v>12869</v>
      </c>
      <c r="H20" s="39">
        <v>12902</v>
      </c>
    </row>
    <row r="21" spans="1:8">
      <c r="A21" s="15" t="s">
        <v>178</v>
      </c>
      <c r="B21" s="16" t="s">
        <v>8</v>
      </c>
      <c r="C21" s="28" t="s">
        <v>45</v>
      </c>
      <c r="D21" s="16" t="s">
        <v>181</v>
      </c>
      <c r="E21" s="17" t="s">
        <v>180</v>
      </c>
      <c r="F21" s="35">
        <v>28433</v>
      </c>
      <c r="G21" s="18">
        <v>28310</v>
      </c>
      <c r="H21" s="39">
        <v>28374</v>
      </c>
    </row>
    <row r="22" spans="1:8">
      <c r="A22" s="15" t="s">
        <v>178</v>
      </c>
      <c r="B22" s="16" t="s">
        <v>8</v>
      </c>
      <c r="C22" s="28" t="s">
        <v>46</v>
      </c>
      <c r="D22" s="16" t="s">
        <v>47</v>
      </c>
      <c r="E22" s="17" t="s">
        <v>180</v>
      </c>
      <c r="F22" s="35">
        <v>26234</v>
      </c>
      <c r="G22" s="18">
        <v>26283</v>
      </c>
      <c r="H22" s="39">
        <v>26318</v>
      </c>
    </row>
    <row r="23" spans="1:8">
      <c r="A23" s="15" t="s">
        <v>178</v>
      </c>
      <c r="B23" s="16" t="s">
        <v>8</v>
      </c>
      <c r="C23" s="28" t="s">
        <v>48</v>
      </c>
      <c r="D23" s="16" t="s">
        <v>49</v>
      </c>
      <c r="E23" s="17" t="s">
        <v>180</v>
      </c>
      <c r="F23" s="35">
        <v>16985</v>
      </c>
      <c r="G23" s="18">
        <v>16935</v>
      </c>
      <c r="H23" s="39">
        <v>16897</v>
      </c>
    </row>
    <row r="24" spans="1:8">
      <c r="A24" s="15" t="s">
        <v>178</v>
      </c>
      <c r="B24" s="16" t="s">
        <v>8</v>
      </c>
      <c r="C24" s="28" t="s">
        <v>50</v>
      </c>
      <c r="D24" s="16" t="s">
        <v>51</v>
      </c>
      <c r="E24" s="17" t="s">
        <v>180</v>
      </c>
      <c r="F24" s="35">
        <v>14542</v>
      </c>
      <c r="G24" s="18">
        <v>14697</v>
      </c>
      <c r="H24" s="39">
        <v>14783</v>
      </c>
    </row>
    <row r="25" spans="1:8">
      <c r="A25" s="15" t="s">
        <v>178</v>
      </c>
      <c r="B25" s="16" t="s">
        <v>52</v>
      </c>
      <c r="C25" s="28" t="s">
        <v>53</v>
      </c>
      <c r="D25" s="16" t="s">
        <v>54</v>
      </c>
      <c r="E25" s="17" t="s">
        <v>180</v>
      </c>
      <c r="F25" s="35">
        <v>45066</v>
      </c>
      <c r="G25" s="18">
        <v>44274</v>
      </c>
      <c r="H25" s="39">
        <v>43857</v>
      </c>
    </row>
    <row r="26" spans="1:8">
      <c r="A26" s="15" t="s">
        <v>178</v>
      </c>
      <c r="B26" s="16" t="s">
        <v>52</v>
      </c>
      <c r="C26" s="28" t="s">
        <v>55</v>
      </c>
      <c r="D26" s="16" t="s">
        <v>56</v>
      </c>
      <c r="E26" s="17" t="s">
        <v>180</v>
      </c>
      <c r="F26" s="35">
        <v>53809</v>
      </c>
      <c r="G26" s="18">
        <v>53604</v>
      </c>
      <c r="H26" s="39">
        <v>53711</v>
      </c>
    </row>
    <row r="27" spans="1:8">
      <c r="A27" s="15" t="s">
        <v>178</v>
      </c>
      <c r="B27" s="16" t="s">
        <v>52</v>
      </c>
      <c r="C27" s="28" t="s">
        <v>57</v>
      </c>
      <c r="D27" s="16" t="s">
        <v>58</v>
      </c>
      <c r="E27" s="17" t="s">
        <v>180</v>
      </c>
      <c r="F27" s="35">
        <v>28693</v>
      </c>
      <c r="G27" s="18">
        <v>28709</v>
      </c>
      <c r="H27" s="39">
        <v>28805</v>
      </c>
    </row>
    <row r="28" spans="1:8">
      <c r="A28" s="15" t="s">
        <v>178</v>
      </c>
      <c r="B28" s="16" t="s">
        <v>52</v>
      </c>
      <c r="C28" s="28" t="s">
        <v>59</v>
      </c>
      <c r="D28" s="16" t="s">
        <v>60</v>
      </c>
      <c r="E28" s="17" t="s">
        <v>180</v>
      </c>
      <c r="F28" s="35">
        <v>79209</v>
      </c>
      <c r="G28" s="18">
        <v>78901</v>
      </c>
      <c r="H28" s="39">
        <v>78805</v>
      </c>
    </row>
    <row r="29" spans="1:8">
      <c r="A29" s="15" t="s">
        <v>178</v>
      </c>
      <c r="B29" s="16" t="s">
        <v>52</v>
      </c>
      <c r="C29" s="28" t="s">
        <v>61</v>
      </c>
      <c r="D29" s="16" t="s">
        <v>62</v>
      </c>
      <c r="E29" s="17" t="s">
        <v>180</v>
      </c>
      <c r="F29" s="35">
        <v>61376</v>
      </c>
      <c r="G29" s="18">
        <v>61377</v>
      </c>
      <c r="H29" s="39">
        <v>61370</v>
      </c>
    </row>
    <row r="30" spans="1:8">
      <c r="A30" s="15" t="s">
        <v>178</v>
      </c>
      <c r="B30" s="16" t="s">
        <v>52</v>
      </c>
      <c r="C30" s="28" t="s">
        <v>63</v>
      </c>
      <c r="D30" s="16" t="s">
        <v>64</v>
      </c>
      <c r="E30" s="17" t="s">
        <v>180</v>
      </c>
      <c r="F30" s="35">
        <v>46017</v>
      </c>
      <c r="G30" s="18">
        <v>45741</v>
      </c>
      <c r="H30" s="39">
        <v>45714</v>
      </c>
    </row>
    <row r="31" spans="1:8">
      <c r="A31" s="15" t="s">
        <v>178</v>
      </c>
      <c r="B31" s="16" t="s">
        <v>52</v>
      </c>
      <c r="C31" s="28" t="s">
        <v>65</v>
      </c>
      <c r="D31" s="16" t="s">
        <v>66</v>
      </c>
      <c r="E31" s="17" t="s">
        <v>180</v>
      </c>
      <c r="F31" s="35">
        <v>56803</v>
      </c>
      <c r="G31" s="18">
        <v>56800</v>
      </c>
      <c r="H31" s="39">
        <v>57128</v>
      </c>
    </row>
    <row r="32" spans="1:8">
      <c r="A32" s="15" t="s">
        <v>178</v>
      </c>
      <c r="B32" s="16" t="s">
        <v>52</v>
      </c>
      <c r="C32" s="28" t="s">
        <v>67</v>
      </c>
      <c r="D32" s="16" t="s">
        <v>68</v>
      </c>
      <c r="E32" s="17" t="s">
        <v>180</v>
      </c>
      <c r="F32" s="35">
        <v>73588</v>
      </c>
      <c r="G32" s="18">
        <v>73497</v>
      </c>
      <c r="H32" s="39">
        <v>73560</v>
      </c>
    </row>
    <row r="33" spans="1:8">
      <c r="A33" s="15" t="s">
        <v>178</v>
      </c>
      <c r="B33" s="16" t="s">
        <v>52</v>
      </c>
      <c r="C33" s="28" t="s">
        <v>69</v>
      </c>
      <c r="D33" s="16" t="s">
        <v>70</v>
      </c>
      <c r="E33" s="17" t="s">
        <v>180</v>
      </c>
      <c r="F33" s="35">
        <v>92186</v>
      </c>
      <c r="G33" s="18">
        <v>91867</v>
      </c>
      <c r="H33" s="39">
        <v>91814</v>
      </c>
    </row>
    <row r="34" spans="1:8">
      <c r="A34" s="15" t="s">
        <v>178</v>
      </c>
      <c r="B34" s="16" t="s">
        <v>52</v>
      </c>
      <c r="C34" s="28" t="s">
        <v>71</v>
      </c>
      <c r="D34" s="16" t="s">
        <v>72</v>
      </c>
      <c r="E34" s="17" t="s">
        <v>180</v>
      </c>
      <c r="F34" s="35">
        <v>31853</v>
      </c>
      <c r="G34" s="18">
        <v>31669</v>
      </c>
      <c r="H34" s="39">
        <v>31682</v>
      </c>
    </row>
    <row r="35" spans="1:8">
      <c r="A35" s="15" t="s">
        <v>178</v>
      </c>
      <c r="B35" s="16" t="s">
        <v>52</v>
      </c>
      <c r="C35" s="28" t="s">
        <v>73</v>
      </c>
      <c r="D35" s="16" t="s">
        <v>74</v>
      </c>
      <c r="E35" s="17" t="s">
        <v>180</v>
      </c>
      <c r="F35" s="35">
        <v>63229</v>
      </c>
      <c r="G35" s="18">
        <v>63170</v>
      </c>
      <c r="H35" s="39">
        <v>62934</v>
      </c>
    </row>
    <row r="36" spans="1:8">
      <c r="A36" s="15" t="s">
        <v>178</v>
      </c>
      <c r="B36" s="16" t="s">
        <v>52</v>
      </c>
      <c r="C36" s="28" t="s">
        <v>75</v>
      </c>
      <c r="D36" s="16" t="s">
        <v>76</v>
      </c>
      <c r="E36" s="17" t="s">
        <v>180</v>
      </c>
      <c r="F36" s="35">
        <v>107165</v>
      </c>
      <c r="G36" s="18">
        <v>107740</v>
      </c>
      <c r="H36" s="39">
        <v>107746</v>
      </c>
    </row>
    <row r="37" spans="1:8">
      <c r="A37" s="15" t="s">
        <v>178</v>
      </c>
      <c r="B37" s="16" t="s">
        <v>52</v>
      </c>
      <c r="C37" s="28" t="s">
        <v>77</v>
      </c>
      <c r="D37" s="16" t="s">
        <v>78</v>
      </c>
      <c r="E37" s="17" t="s">
        <v>180</v>
      </c>
      <c r="F37" s="35">
        <v>97185</v>
      </c>
      <c r="G37" s="18">
        <v>97049</v>
      </c>
      <c r="H37" s="39">
        <v>97152</v>
      </c>
    </row>
    <row r="38" spans="1:8">
      <c r="A38" s="15" t="s">
        <v>178</v>
      </c>
      <c r="B38" s="16" t="s">
        <v>52</v>
      </c>
      <c r="C38" s="28" t="s">
        <v>79</v>
      </c>
      <c r="D38" s="16" t="s">
        <v>80</v>
      </c>
      <c r="E38" s="17" t="s">
        <v>180</v>
      </c>
      <c r="F38" s="35">
        <v>24338</v>
      </c>
      <c r="G38" s="18">
        <v>24419</v>
      </c>
      <c r="H38" s="39">
        <v>24542</v>
      </c>
    </row>
    <row r="39" spans="1:8">
      <c r="A39" s="15" t="s">
        <v>178</v>
      </c>
      <c r="B39" s="16" t="s">
        <v>52</v>
      </c>
      <c r="C39" s="28" t="s">
        <v>81</v>
      </c>
      <c r="D39" s="16" t="s">
        <v>82</v>
      </c>
      <c r="E39" s="17" t="s">
        <v>180</v>
      </c>
      <c r="F39" s="35">
        <v>37207</v>
      </c>
      <c r="G39" s="18">
        <v>37177</v>
      </c>
      <c r="H39" s="39">
        <v>37102</v>
      </c>
    </row>
    <row r="40" spans="1:8">
      <c r="A40" s="15" t="s">
        <v>178</v>
      </c>
      <c r="B40" s="16" t="s">
        <v>52</v>
      </c>
      <c r="C40" s="28" t="s">
        <v>83</v>
      </c>
      <c r="D40" s="16" t="s">
        <v>84</v>
      </c>
      <c r="E40" s="17" t="s">
        <v>180</v>
      </c>
      <c r="F40" s="35">
        <v>41551</v>
      </c>
      <c r="G40" s="18">
        <v>41343</v>
      </c>
      <c r="H40" s="39">
        <v>41361</v>
      </c>
    </row>
    <row r="41" spans="1:8">
      <c r="A41" s="15" t="s">
        <v>178</v>
      </c>
      <c r="B41" s="16" t="s">
        <v>52</v>
      </c>
      <c r="C41" s="28" t="s">
        <v>85</v>
      </c>
      <c r="D41" s="16" t="s">
        <v>86</v>
      </c>
      <c r="E41" s="17" t="s">
        <v>180</v>
      </c>
      <c r="F41" s="35">
        <v>20516</v>
      </c>
      <c r="G41" s="18">
        <v>20529</v>
      </c>
      <c r="H41" s="39">
        <v>20602</v>
      </c>
    </row>
    <row r="42" spans="1:8">
      <c r="A42" s="15" t="s">
        <v>178</v>
      </c>
      <c r="B42" s="16" t="s">
        <v>52</v>
      </c>
      <c r="C42" s="28" t="s">
        <v>87</v>
      </c>
      <c r="D42" s="16" t="s">
        <v>88</v>
      </c>
      <c r="E42" s="17" t="s">
        <v>180</v>
      </c>
      <c r="F42" s="35">
        <v>41914</v>
      </c>
      <c r="G42" s="18">
        <v>42076</v>
      </c>
      <c r="H42" s="39">
        <v>42088</v>
      </c>
    </row>
    <row r="43" spans="1:8">
      <c r="A43" s="15" t="s">
        <v>178</v>
      </c>
      <c r="B43" s="16" t="s">
        <v>52</v>
      </c>
      <c r="C43" s="28" t="s">
        <v>89</v>
      </c>
      <c r="D43" s="16" t="s">
        <v>90</v>
      </c>
      <c r="E43" s="17" t="s">
        <v>180</v>
      </c>
      <c r="F43" s="35">
        <v>23042</v>
      </c>
      <c r="G43" s="18">
        <v>22968</v>
      </c>
      <c r="H43" s="39">
        <v>22878</v>
      </c>
    </row>
    <row r="44" spans="1:8">
      <c r="A44" s="15" t="s">
        <v>178</v>
      </c>
      <c r="B44" s="16" t="s">
        <v>52</v>
      </c>
      <c r="C44" s="28" t="s">
        <v>91</v>
      </c>
      <c r="D44" s="16" t="s">
        <v>92</v>
      </c>
      <c r="E44" s="17" t="s">
        <v>180</v>
      </c>
      <c r="F44" s="35">
        <v>133895</v>
      </c>
      <c r="G44" s="18">
        <v>133731</v>
      </c>
      <c r="H44" s="39">
        <v>134088</v>
      </c>
    </row>
    <row r="45" spans="1:8">
      <c r="A45" s="15" t="s">
        <v>178</v>
      </c>
      <c r="B45" s="16" t="s">
        <v>52</v>
      </c>
      <c r="C45" s="28" t="s">
        <v>99</v>
      </c>
      <c r="D45" s="16" t="s">
        <v>100</v>
      </c>
      <c r="E45" s="17" t="s">
        <v>180</v>
      </c>
      <c r="F45" s="35">
        <v>101988</v>
      </c>
      <c r="G45" s="18">
        <v>102860</v>
      </c>
      <c r="H45" s="39">
        <v>101030</v>
      </c>
    </row>
    <row r="46" spans="1:8">
      <c r="A46" s="15" t="s">
        <v>178</v>
      </c>
      <c r="B46" s="16" t="s">
        <v>52</v>
      </c>
      <c r="C46" s="28" t="s">
        <v>101</v>
      </c>
      <c r="D46" s="16" t="s">
        <v>102</v>
      </c>
      <c r="E46" s="17" t="s">
        <v>180</v>
      </c>
      <c r="F46" s="35">
        <v>26525</v>
      </c>
      <c r="G46" s="18">
        <v>26452</v>
      </c>
      <c r="H46" s="39">
        <v>26372</v>
      </c>
    </row>
    <row r="47" spans="1:8">
      <c r="A47" s="15" t="s">
        <v>178</v>
      </c>
      <c r="B47" s="16" t="s">
        <v>52</v>
      </c>
      <c r="C47" s="28" t="s">
        <v>103</v>
      </c>
      <c r="D47" s="16" t="s">
        <v>104</v>
      </c>
      <c r="E47" s="17" t="s">
        <v>180</v>
      </c>
      <c r="F47" s="35">
        <v>20297</v>
      </c>
      <c r="G47" s="18">
        <v>20319</v>
      </c>
      <c r="H47" s="39">
        <v>20470</v>
      </c>
    </row>
    <row r="48" spans="1:8">
      <c r="A48" s="15" t="s">
        <v>178</v>
      </c>
      <c r="B48" s="16" t="s">
        <v>52</v>
      </c>
      <c r="C48" s="28" t="s">
        <v>105</v>
      </c>
      <c r="D48" s="16" t="s">
        <v>106</v>
      </c>
      <c r="E48" s="17" t="s">
        <v>180</v>
      </c>
      <c r="F48" s="35">
        <v>23178</v>
      </c>
      <c r="G48" s="18">
        <v>23161</v>
      </c>
      <c r="H48" s="39">
        <v>23127</v>
      </c>
    </row>
    <row r="49" spans="1:8">
      <c r="A49" s="15" t="s">
        <v>178</v>
      </c>
      <c r="B49" s="16" t="s">
        <v>52</v>
      </c>
      <c r="C49" s="28" t="s">
        <v>107</v>
      </c>
      <c r="D49" s="16" t="s">
        <v>108</v>
      </c>
      <c r="E49" s="17" t="s">
        <v>180</v>
      </c>
      <c r="F49" s="35">
        <v>25122</v>
      </c>
      <c r="G49" s="18">
        <v>24870</v>
      </c>
      <c r="H49" s="39">
        <v>24652</v>
      </c>
    </row>
    <row r="50" spans="1:8">
      <c r="A50" s="15" t="s">
        <v>178</v>
      </c>
      <c r="B50" s="16" t="s">
        <v>52</v>
      </c>
      <c r="C50" s="28" t="s">
        <v>109</v>
      </c>
      <c r="D50" s="16" t="s">
        <v>110</v>
      </c>
      <c r="E50" s="17" t="s">
        <v>180</v>
      </c>
      <c r="F50" s="35">
        <v>21012</v>
      </c>
      <c r="G50" s="18">
        <v>21046</v>
      </c>
      <c r="H50" s="39">
        <v>20976</v>
      </c>
    </row>
    <row r="51" spans="1:8">
      <c r="A51" s="15" t="s">
        <v>178</v>
      </c>
      <c r="B51" s="16" t="s">
        <v>111</v>
      </c>
      <c r="C51" s="28" t="s">
        <v>112</v>
      </c>
      <c r="D51" s="16" t="s">
        <v>113</v>
      </c>
      <c r="E51" s="17" t="s">
        <v>180</v>
      </c>
      <c r="F51" s="35">
        <v>94161</v>
      </c>
      <c r="G51" s="18">
        <v>94007</v>
      </c>
      <c r="H51" s="39">
        <v>93614</v>
      </c>
    </row>
    <row r="52" spans="1:8">
      <c r="A52" s="15" t="s">
        <v>178</v>
      </c>
      <c r="B52" s="16" t="s">
        <v>111</v>
      </c>
      <c r="C52" s="28" t="s">
        <v>114</v>
      </c>
      <c r="D52" s="16" t="s">
        <v>115</v>
      </c>
      <c r="E52" s="17" t="s">
        <v>180</v>
      </c>
      <c r="F52" s="35">
        <v>22504</v>
      </c>
      <c r="G52" s="18">
        <v>22394</v>
      </c>
      <c r="H52" s="39">
        <v>22406</v>
      </c>
    </row>
    <row r="53" spans="1:8">
      <c r="A53" s="15" t="s">
        <v>178</v>
      </c>
      <c r="B53" s="16" t="s">
        <v>111</v>
      </c>
      <c r="C53" s="28" t="s">
        <v>116</v>
      </c>
      <c r="D53" s="16" t="s">
        <v>117</v>
      </c>
      <c r="E53" s="17" t="s">
        <v>180</v>
      </c>
      <c r="F53" s="35">
        <v>48493</v>
      </c>
      <c r="G53" s="18">
        <v>48226</v>
      </c>
      <c r="H53" s="39">
        <v>48162</v>
      </c>
    </row>
    <row r="54" spans="1:8">
      <c r="A54" s="15" t="s">
        <v>178</v>
      </c>
      <c r="B54" s="16" t="s">
        <v>111</v>
      </c>
      <c r="C54" s="28" t="s">
        <v>118</v>
      </c>
      <c r="D54" s="16" t="s">
        <v>119</v>
      </c>
      <c r="E54" s="17" t="s">
        <v>180</v>
      </c>
      <c r="F54" s="35">
        <v>48556</v>
      </c>
      <c r="G54" s="18">
        <v>48276</v>
      </c>
      <c r="H54" s="39">
        <v>48023</v>
      </c>
    </row>
    <row r="55" spans="1:8">
      <c r="A55" s="15" t="s">
        <v>178</v>
      </c>
      <c r="B55" s="16" t="s">
        <v>111</v>
      </c>
      <c r="C55" s="28" t="s">
        <v>120</v>
      </c>
      <c r="D55" s="16" t="s">
        <v>121</v>
      </c>
      <c r="E55" s="17" t="s">
        <v>180</v>
      </c>
      <c r="F55" s="35">
        <v>26345</v>
      </c>
      <c r="G55" s="18">
        <v>26206</v>
      </c>
      <c r="H55" s="39">
        <v>26110</v>
      </c>
    </row>
    <row r="56" spans="1:8">
      <c r="A56" s="15" t="s">
        <v>178</v>
      </c>
      <c r="B56" s="16" t="s">
        <v>111</v>
      </c>
      <c r="C56" s="28" t="s">
        <v>122</v>
      </c>
      <c r="D56" s="16" t="s">
        <v>123</v>
      </c>
      <c r="E56" s="17" t="s">
        <v>180</v>
      </c>
      <c r="F56" s="35">
        <v>42030</v>
      </c>
      <c r="G56" s="18">
        <v>41719</v>
      </c>
      <c r="H56" s="39">
        <v>41617</v>
      </c>
    </row>
    <row r="57" spans="1:8">
      <c r="A57" s="15" t="s">
        <v>178</v>
      </c>
      <c r="B57" s="16" t="s">
        <v>111</v>
      </c>
      <c r="C57" s="28" t="s">
        <v>124</v>
      </c>
      <c r="D57" s="16" t="s">
        <v>125</v>
      </c>
      <c r="E57" s="17" t="s">
        <v>180</v>
      </c>
      <c r="F57" s="35">
        <v>18396</v>
      </c>
      <c r="G57" s="18">
        <v>18296</v>
      </c>
      <c r="H57" s="39">
        <v>18228</v>
      </c>
    </row>
    <row r="58" spans="1:8">
      <c r="A58" s="15" t="s">
        <v>178</v>
      </c>
      <c r="B58" s="16" t="s">
        <v>111</v>
      </c>
      <c r="C58" s="28" t="s">
        <v>126</v>
      </c>
      <c r="D58" s="16" t="s">
        <v>127</v>
      </c>
      <c r="E58" s="17" t="s">
        <v>180</v>
      </c>
      <c r="F58" s="35">
        <v>22419</v>
      </c>
      <c r="G58" s="18">
        <v>22307</v>
      </c>
      <c r="H58" s="39">
        <v>22284</v>
      </c>
    </row>
    <row r="59" spans="1:8">
      <c r="A59" s="15" t="s">
        <v>178</v>
      </c>
      <c r="B59" s="16" t="s">
        <v>111</v>
      </c>
      <c r="C59" s="28" t="s">
        <v>128</v>
      </c>
      <c r="D59" s="16" t="s">
        <v>129</v>
      </c>
      <c r="E59" s="17" t="s">
        <v>180</v>
      </c>
      <c r="F59" s="35">
        <v>72857</v>
      </c>
      <c r="G59" s="18">
        <v>72424</v>
      </c>
      <c r="H59" s="39">
        <v>72365</v>
      </c>
    </row>
    <row r="60" spans="1:8">
      <c r="A60" s="15" t="s">
        <v>178</v>
      </c>
      <c r="B60" s="16" t="s">
        <v>132</v>
      </c>
      <c r="C60" s="28" t="s">
        <v>133</v>
      </c>
      <c r="D60" s="16" t="s">
        <v>134</v>
      </c>
      <c r="E60" s="17" t="s">
        <v>180</v>
      </c>
      <c r="F60" s="35">
        <v>100045</v>
      </c>
      <c r="G60" s="18">
        <v>100149</v>
      </c>
      <c r="H60" s="39">
        <v>99722</v>
      </c>
    </row>
    <row r="61" spans="1:8">
      <c r="A61" s="15" t="s">
        <v>178</v>
      </c>
      <c r="B61" s="16" t="s">
        <v>132</v>
      </c>
      <c r="C61" s="28" t="s">
        <v>135</v>
      </c>
      <c r="D61" s="16" t="s">
        <v>136</v>
      </c>
      <c r="E61" s="17" t="s">
        <v>180</v>
      </c>
      <c r="F61" s="35">
        <v>31408</v>
      </c>
      <c r="G61" s="18">
        <v>31349</v>
      </c>
      <c r="H61" s="39">
        <v>31444</v>
      </c>
    </row>
    <row r="62" spans="1:8">
      <c r="A62" s="15" t="s">
        <v>178</v>
      </c>
      <c r="B62" s="16" t="s">
        <v>132</v>
      </c>
      <c r="C62" s="28" t="s">
        <v>137</v>
      </c>
      <c r="D62" s="16" t="s">
        <v>138</v>
      </c>
      <c r="E62" s="17" t="s">
        <v>180</v>
      </c>
      <c r="F62" s="35">
        <v>38468</v>
      </c>
      <c r="G62" s="18">
        <v>38357</v>
      </c>
      <c r="H62" s="39">
        <v>38309</v>
      </c>
    </row>
    <row r="63" spans="1:8">
      <c r="A63" s="15" t="s">
        <v>178</v>
      </c>
      <c r="B63" s="16" t="s">
        <v>132</v>
      </c>
      <c r="C63" s="28" t="s">
        <v>139</v>
      </c>
      <c r="D63" s="16" t="s">
        <v>140</v>
      </c>
      <c r="E63" s="17" t="s">
        <v>180</v>
      </c>
      <c r="F63" s="35">
        <v>20455</v>
      </c>
      <c r="G63" s="18">
        <v>20411</v>
      </c>
      <c r="H63" s="39">
        <v>20373</v>
      </c>
    </row>
    <row r="64" spans="1:8">
      <c r="A64" s="15" t="s">
        <v>178</v>
      </c>
      <c r="B64" s="16" t="s">
        <v>132</v>
      </c>
      <c r="C64" s="28" t="s">
        <v>141</v>
      </c>
      <c r="D64" s="16" t="s">
        <v>142</v>
      </c>
      <c r="E64" s="17" t="s">
        <v>180</v>
      </c>
      <c r="F64" s="35">
        <v>30206</v>
      </c>
      <c r="G64" s="18">
        <v>30115</v>
      </c>
      <c r="H64" s="39">
        <v>30075</v>
      </c>
    </row>
    <row r="65" spans="1:8">
      <c r="A65" s="15" t="s">
        <v>178</v>
      </c>
      <c r="B65" s="16" t="s">
        <v>132</v>
      </c>
      <c r="C65" s="28" t="s">
        <v>143</v>
      </c>
      <c r="D65" s="16" t="s">
        <v>144</v>
      </c>
      <c r="E65" s="17" t="s">
        <v>180</v>
      </c>
      <c r="F65" s="35">
        <v>37029</v>
      </c>
      <c r="G65" s="18">
        <v>36865</v>
      </c>
      <c r="H65" s="39">
        <v>36823</v>
      </c>
    </row>
    <row r="66" spans="1:8">
      <c r="A66" s="15" t="s">
        <v>178</v>
      </c>
      <c r="B66" s="16" t="s">
        <v>132</v>
      </c>
      <c r="C66" s="28" t="s">
        <v>145</v>
      </c>
      <c r="D66" s="16" t="s">
        <v>146</v>
      </c>
      <c r="E66" s="17" t="s">
        <v>180</v>
      </c>
      <c r="F66" s="35">
        <v>27834</v>
      </c>
      <c r="G66" s="18">
        <v>27607</v>
      </c>
      <c r="H66" s="39">
        <v>27605</v>
      </c>
    </row>
    <row r="67" spans="1:8">
      <c r="A67" s="15" t="s">
        <v>178</v>
      </c>
      <c r="B67" s="16" t="s">
        <v>147</v>
      </c>
      <c r="C67" s="28" t="s">
        <v>148</v>
      </c>
      <c r="D67" s="16" t="s">
        <v>149</v>
      </c>
      <c r="E67" s="17" t="s">
        <v>180</v>
      </c>
      <c r="F67" s="35">
        <v>104882</v>
      </c>
      <c r="G67" s="18">
        <v>104741</v>
      </c>
      <c r="H67" s="39">
        <v>104426</v>
      </c>
    </row>
    <row r="68" spans="1:8">
      <c r="A68" s="15" t="s">
        <v>178</v>
      </c>
      <c r="B68" s="16" t="s">
        <v>147</v>
      </c>
      <c r="C68" s="28" t="s">
        <v>150</v>
      </c>
      <c r="D68" s="16" t="s">
        <v>151</v>
      </c>
      <c r="E68" s="17" t="s">
        <v>180</v>
      </c>
      <c r="F68" s="35">
        <v>35265</v>
      </c>
      <c r="G68" s="18">
        <v>35126</v>
      </c>
      <c r="H68" s="39">
        <v>35184</v>
      </c>
    </row>
    <row r="69" spans="1:8">
      <c r="A69" s="15" t="s">
        <v>178</v>
      </c>
      <c r="B69" s="16" t="s">
        <v>147</v>
      </c>
      <c r="C69" s="28" t="s">
        <v>152</v>
      </c>
      <c r="D69" s="16" t="s">
        <v>153</v>
      </c>
      <c r="E69" s="17" t="s">
        <v>180</v>
      </c>
      <c r="F69" s="35">
        <v>33726</v>
      </c>
      <c r="G69" s="18">
        <v>33629</v>
      </c>
      <c r="H69" s="39">
        <v>33679</v>
      </c>
    </row>
    <row r="70" spans="1:8">
      <c r="A70" s="15" t="s">
        <v>178</v>
      </c>
      <c r="B70" s="16" t="s">
        <v>147</v>
      </c>
      <c r="C70" s="28" t="s">
        <v>154</v>
      </c>
      <c r="D70" s="16" t="s">
        <v>155</v>
      </c>
      <c r="E70" s="17" t="s">
        <v>180</v>
      </c>
      <c r="F70" s="35">
        <v>31346</v>
      </c>
      <c r="G70" s="18">
        <v>31321</v>
      </c>
      <c r="H70" s="39">
        <v>31398</v>
      </c>
    </row>
    <row r="71" spans="1:8">
      <c r="A71" s="15" t="s">
        <v>178</v>
      </c>
      <c r="B71" s="16" t="s">
        <v>147</v>
      </c>
      <c r="C71" s="28" t="s">
        <v>156</v>
      </c>
      <c r="D71" s="16" t="s">
        <v>157</v>
      </c>
      <c r="E71" s="17" t="s">
        <v>180</v>
      </c>
      <c r="F71" s="35">
        <v>33570</v>
      </c>
      <c r="G71" s="18">
        <v>33477</v>
      </c>
      <c r="H71" s="39">
        <v>33468</v>
      </c>
    </row>
    <row r="72" spans="1:8">
      <c r="A72" s="15" t="s">
        <v>178</v>
      </c>
      <c r="B72" s="16" t="s">
        <v>147</v>
      </c>
      <c r="C72" s="28" t="s">
        <v>158</v>
      </c>
      <c r="D72" s="16" t="s">
        <v>159</v>
      </c>
      <c r="E72" s="17" t="s">
        <v>180</v>
      </c>
      <c r="F72" s="35">
        <v>14167</v>
      </c>
      <c r="G72" s="18">
        <v>14192</v>
      </c>
      <c r="H72" s="39">
        <v>14328</v>
      </c>
    </row>
    <row r="73" spans="1:8">
      <c r="A73" s="15" t="s">
        <v>178</v>
      </c>
      <c r="B73" s="16" t="s">
        <v>147</v>
      </c>
      <c r="C73" s="28" t="s">
        <v>160</v>
      </c>
      <c r="D73" s="16" t="s">
        <v>161</v>
      </c>
      <c r="E73" s="17" t="s">
        <v>180</v>
      </c>
      <c r="F73" s="35">
        <v>14151</v>
      </c>
      <c r="G73" s="18">
        <v>14128</v>
      </c>
      <c r="H73" s="39">
        <v>14111</v>
      </c>
    </row>
    <row r="74" spans="1:8">
      <c r="A74" s="15" t="s">
        <v>178</v>
      </c>
      <c r="B74" s="16" t="s">
        <v>52</v>
      </c>
      <c r="C74" s="29" t="s">
        <v>93</v>
      </c>
      <c r="D74" s="19" t="s">
        <v>94</v>
      </c>
      <c r="E74" s="17" t="s">
        <v>182</v>
      </c>
      <c r="F74" s="36">
        <v>313</v>
      </c>
      <c r="G74" s="20">
        <v>310</v>
      </c>
      <c r="H74" s="39">
        <v>301</v>
      </c>
    </row>
    <row r="75" spans="1:8">
      <c r="A75" s="15" t="s">
        <v>178</v>
      </c>
      <c r="B75" s="16" t="s">
        <v>52</v>
      </c>
      <c r="C75" s="28" t="s">
        <v>95</v>
      </c>
      <c r="D75" s="16" t="s">
        <v>96</v>
      </c>
      <c r="E75" s="17" t="s">
        <v>182</v>
      </c>
      <c r="F75" s="37">
        <v>11145</v>
      </c>
      <c r="G75" s="18">
        <v>10705</v>
      </c>
      <c r="H75" s="39">
        <v>10410</v>
      </c>
    </row>
    <row r="76" spans="1:8">
      <c r="A76" s="15" t="s">
        <v>178</v>
      </c>
      <c r="B76" s="16" t="s">
        <v>52</v>
      </c>
      <c r="C76" s="28" t="s">
        <v>162</v>
      </c>
      <c r="D76" s="16" t="s">
        <v>183</v>
      </c>
      <c r="E76" s="17" t="s">
        <v>182</v>
      </c>
      <c r="F76" s="37">
        <v>11317</v>
      </c>
      <c r="G76" s="18">
        <v>13790</v>
      </c>
      <c r="H76" s="39">
        <v>14338</v>
      </c>
    </row>
    <row r="77" spans="1:8">
      <c r="A77" s="15" t="s">
        <v>178</v>
      </c>
      <c r="B77" s="16" t="s">
        <v>52</v>
      </c>
      <c r="C77" s="30" t="s">
        <v>97</v>
      </c>
      <c r="D77" s="16" t="s">
        <v>98</v>
      </c>
      <c r="E77" s="17" t="s">
        <v>184</v>
      </c>
      <c r="F77" s="37">
        <v>7549</v>
      </c>
      <c r="G77" s="18">
        <v>7367</v>
      </c>
      <c r="H77" s="39">
        <v>6761</v>
      </c>
    </row>
    <row r="78" spans="1:8">
      <c r="A78" s="15" t="s">
        <v>178</v>
      </c>
      <c r="B78" s="16" t="s">
        <v>111</v>
      </c>
      <c r="C78" s="30" t="s">
        <v>130</v>
      </c>
      <c r="D78" s="16" t="s">
        <v>131</v>
      </c>
      <c r="E78" s="17" t="s">
        <v>184</v>
      </c>
      <c r="F78" s="37">
        <v>2459</v>
      </c>
      <c r="G78" s="18">
        <v>2459</v>
      </c>
      <c r="H78" s="39">
        <v>2459</v>
      </c>
    </row>
    <row r="79" spans="1:8">
      <c r="F79" s="22">
        <f>SUM(F2:F78)</f>
        <v>3456953</v>
      </c>
      <c r="G79" s="22">
        <f>SUM(G2:G78)</f>
        <v>3451251</v>
      </c>
      <c r="H79" s="22">
        <f>SUM(H2:H78)</f>
        <v>3445974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0"/>
  <sheetViews>
    <sheetView topLeftCell="G1" zoomScaleNormal="100" workbookViewId="0">
      <selection activeCell="O28" sqref="O28"/>
    </sheetView>
  </sheetViews>
  <sheetFormatPr defaultRowHeight="14"/>
  <cols>
    <col min="1" max="1" width="5" customWidth="1"/>
    <col min="2" max="2" width="9.33203125" bestFit="1" customWidth="1"/>
    <col min="3" max="3" width="6" bestFit="1" customWidth="1"/>
    <col min="4" max="4" width="15.5" customWidth="1"/>
    <col min="5" max="6" width="11.9140625" style="72" customWidth="1"/>
    <col min="7" max="7" width="12.4140625" style="72" bestFit="1" customWidth="1"/>
    <col min="8" max="8" width="8.83203125" style="40"/>
    <col min="9" max="9" width="24.08203125" customWidth="1"/>
    <col min="10" max="10" width="4.83203125" bestFit="1" customWidth="1"/>
    <col min="11" max="11" width="9.33203125" bestFit="1" customWidth="1"/>
    <col min="12" max="12" width="5.4140625" bestFit="1" customWidth="1"/>
    <col min="13" max="13" width="18.4140625" bestFit="1" customWidth="1"/>
    <col min="14" max="14" width="10.6640625" customWidth="1"/>
    <col min="15" max="15" width="14.83203125" customWidth="1"/>
    <col min="16" max="16" width="10.6640625" customWidth="1"/>
    <col min="17" max="17" width="8.6640625" style="83" bestFit="1" customWidth="1"/>
    <col min="18" max="18" width="20.6640625" customWidth="1"/>
    <col min="19" max="19" width="24.08203125" bestFit="1" customWidth="1"/>
    <col min="20" max="20" width="20.6640625" bestFit="1" customWidth="1"/>
    <col min="21" max="21" width="24.08203125" customWidth="1"/>
    <col min="22" max="22" width="20.6640625" customWidth="1"/>
    <col min="23" max="23" width="24.08203125" bestFit="1" customWidth="1"/>
    <col min="24" max="24" width="20.6640625" bestFit="1" customWidth="1"/>
    <col min="25" max="25" width="24.08203125" customWidth="1"/>
    <col min="26" max="26" width="20.6640625" customWidth="1"/>
    <col min="27" max="27" width="24.08203125" bestFit="1" customWidth="1"/>
    <col min="28" max="28" width="20.6640625" bestFit="1" customWidth="1"/>
    <col min="29" max="29" width="24.08203125" customWidth="1"/>
    <col min="30" max="30" width="20.6640625" customWidth="1"/>
    <col min="31" max="31" width="24.08203125" bestFit="1" customWidth="1"/>
    <col min="32" max="32" width="20.6640625" bestFit="1" customWidth="1"/>
    <col min="33" max="33" width="24.08203125" customWidth="1"/>
    <col min="34" max="34" width="20.6640625" customWidth="1"/>
    <col min="35" max="35" width="24.08203125" bestFit="1" customWidth="1"/>
    <col min="36" max="36" width="20.6640625" bestFit="1" customWidth="1"/>
    <col min="37" max="37" width="24.08203125" customWidth="1"/>
    <col min="38" max="38" width="20.6640625" customWidth="1"/>
    <col min="39" max="39" width="24.08203125" bestFit="1" customWidth="1"/>
    <col min="40" max="40" width="20.6640625" bestFit="1" customWidth="1"/>
    <col min="41" max="41" width="24.08203125" customWidth="1"/>
    <col min="42" max="42" width="20.6640625" customWidth="1"/>
    <col min="43" max="43" width="24.08203125" bestFit="1" customWidth="1"/>
    <col min="44" max="44" width="20.6640625" bestFit="1" customWidth="1"/>
    <col min="45" max="45" width="24.08203125" customWidth="1"/>
    <col min="46" max="46" width="20.6640625" customWidth="1"/>
    <col min="47" max="47" width="24.08203125" bestFit="1" customWidth="1"/>
    <col min="48" max="48" width="20.6640625" bestFit="1" customWidth="1"/>
    <col min="49" max="49" width="24.08203125" customWidth="1"/>
    <col min="50" max="50" width="20.6640625" customWidth="1"/>
    <col min="51" max="51" width="24.08203125" bestFit="1" customWidth="1"/>
    <col min="52" max="52" width="20.6640625" bestFit="1" customWidth="1"/>
    <col min="53" max="53" width="24.08203125" customWidth="1"/>
    <col min="54" max="54" width="20.6640625" customWidth="1"/>
    <col min="55" max="55" width="24.08203125" bestFit="1" customWidth="1"/>
    <col min="56" max="56" width="20.6640625" bestFit="1" customWidth="1"/>
    <col min="57" max="57" width="24.08203125" customWidth="1"/>
    <col min="58" max="58" width="20.6640625" customWidth="1"/>
    <col min="59" max="59" width="24.08203125" bestFit="1" customWidth="1"/>
    <col min="60" max="60" width="20.6640625" bestFit="1" customWidth="1"/>
    <col min="61" max="61" width="24.08203125" customWidth="1"/>
    <col min="62" max="62" width="20.6640625" customWidth="1"/>
    <col min="63" max="63" width="24.08203125" bestFit="1" customWidth="1"/>
    <col min="64" max="64" width="20.6640625" bestFit="1" customWidth="1"/>
    <col min="65" max="65" width="24.08203125" customWidth="1"/>
    <col min="66" max="66" width="20.6640625" customWidth="1"/>
    <col min="67" max="67" width="24.08203125" bestFit="1" customWidth="1"/>
    <col min="68" max="68" width="20.6640625" bestFit="1" customWidth="1"/>
    <col min="69" max="69" width="24.08203125" customWidth="1"/>
    <col min="70" max="70" width="20.6640625" customWidth="1"/>
    <col min="71" max="71" width="24.08203125" bestFit="1" customWidth="1"/>
    <col min="72" max="72" width="20.6640625" bestFit="1" customWidth="1"/>
    <col min="73" max="73" width="24.08203125" customWidth="1"/>
    <col min="74" max="74" width="20.6640625" customWidth="1"/>
    <col min="75" max="75" width="24.08203125" bestFit="1" customWidth="1"/>
    <col min="76" max="76" width="20.6640625" bestFit="1" customWidth="1"/>
    <col min="77" max="77" width="24.08203125" customWidth="1"/>
    <col min="78" max="78" width="20.6640625" customWidth="1"/>
    <col min="79" max="79" width="24.08203125" bestFit="1" customWidth="1"/>
    <col min="80" max="80" width="20.6640625" bestFit="1" customWidth="1"/>
    <col min="81" max="81" width="24.08203125" customWidth="1"/>
    <col min="82" max="82" width="20.6640625" customWidth="1"/>
    <col min="83" max="83" width="24.08203125" bestFit="1" customWidth="1"/>
    <col min="84" max="84" width="20.6640625" bestFit="1" customWidth="1"/>
    <col min="85" max="85" width="24.08203125" customWidth="1"/>
    <col min="86" max="86" width="20.6640625" customWidth="1"/>
    <col min="87" max="87" width="24.08203125" bestFit="1" customWidth="1"/>
    <col min="88" max="88" width="20.6640625" bestFit="1" customWidth="1"/>
    <col min="89" max="89" width="24.08203125" customWidth="1"/>
    <col min="90" max="90" width="20.6640625" customWidth="1"/>
    <col min="91" max="91" width="24.08203125" bestFit="1" customWidth="1"/>
    <col min="92" max="92" width="20.6640625" bestFit="1" customWidth="1"/>
    <col min="93" max="93" width="24.08203125" customWidth="1"/>
    <col min="94" max="94" width="20.6640625" customWidth="1"/>
    <col min="95" max="95" width="24.08203125" bestFit="1" customWidth="1"/>
    <col min="96" max="96" width="20.6640625" bestFit="1" customWidth="1"/>
    <col min="97" max="97" width="24.08203125" customWidth="1"/>
    <col min="98" max="98" width="20.6640625" customWidth="1"/>
    <col min="99" max="99" width="24.08203125" bestFit="1" customWidth="1"/>
    <col min="100" max="100" width="20.6640625" bestFit="1" customWidth="1"/>
    <col min="101" max="101" width="24.08203125" customWidth="1"/>
    <col min="102" max="102" width="20.6640625" customWidth="1"/>
    <col min="103" max="103" width="24.08203125" bestFit="1" customWidth="1"/>
    <col min="104" max="104" width="20.6640625" bestFit="1" customWidth="1"/>
    <col min="105" max="105" width="24.08203125" customWidth="1"/>
    <col min="106" max="106" width="20.6640625" customWidth="1"/>
    <col min="107" max="107" width="24.08203125" bestFit="1" customWidth="1"/>
    <col min="108" max="108" width="20.6640625" bestFit="1" customWidth="1"/>
    <col min="109" max="109" width="24.08203125" customWidth="1"/>
    <col min="110" max="110" width="20.6640625" customWidth="1"/>
    <col min="111" max="111" width="24.08203125" bestFit="1" customWidth="1"/>
    <col min="112" max="112" width="20.6640625" bestFit="1" customWidth="1"/>
    <col min="113" max="113" width="24.08203125" customWidth="1"/>
    <col min="114" max="114" width="20.6640625" customWidth="1"/>
    <col min="115" max="115" width="24.08203125" bestFit="1" customWidth="1"/>
    <col min="116" max="116" width="20.6640625" bestFit="1" customWidth="1"/>
    <col min="117" max="117" width="24.08203125" customWidth="1"/>
    <col min="118" max="118" width="20.6640625" customWidth="1"/>
    <col min="119" max="119" width="24.08203125" bestFit="1" customWidth="1"/>
    <col min="120" max="120" width="20.6640625" bestFit="1" customWidth="1"/>
    <col min="121" max="121" width="24.08203125" customWidth="1"/>
    <col min="122" max="122" width="20.6640625" customWidth="1"/>
    <col min="123" max="123" width="24.08203125" bestFit="1" customWidth="1"/>
    <col min="124" max="124" width="20.6640625" bestFit="1" customWidth="1"/>
    <col min="125" max="125" width="24.08203125" customWidth="1"/>
    <col min="126" max="126" width="20.6640625" customWidth="1"/>
    <col min="127" max="127" width="24.08203125" bestFit="1" customWidth="1"/>
    <col min="128" max="128" width="20.6640625" bestFit="1" customWidth="1"/>
    <col min="129" max="129" width="24.08203125" customWidth="1"/>
    <col min="130" max="130" width="20.6640625" customWidth="1"/>
    <col min="131" max="131" width="24.08203125" bestFit="1" customWidth="1"/>
    <col min="132" max="132" width="20.6640625" bestFit="1" customWidth="1"/>
    <col min="133" max="133" width="24.08203125" customWidth="1"/>
    <col min="134" max="134" width="20.6640625" customWidth="1"/>
    <col min="135" max="135" width="24.08203125" bestFit="1" customWidth="1"/>
    <col min="136" max="136" width="20.6640625" bestFit="1" customWidth="1"/>
    <col min="137" max="137" width="24.08203125" customWidth="1"/>
    <col min="138" max="138" width="20.6640625" customWidth="1"/>
    <col min="139" max="139" width="24.08203125" bestFit="1" customWidth="1"/>
    <col min="140" max="140" width="20.6640625" bestFit="1" customWidth="1"/>
    <col min="141" max="141" width="24.08203125" customWidth="1"/>
    <col min="142" max="142" width="20.6640625" customWidth="1"/>
    <col min="143" max="143" width="24.08203125" bestFit="1" customWidth="1"/>
    <col min="144" max="144" width="20.6640625" bestFit="1" customWidth="1"/>
    <col min="145" max="145" width="24.08203125" customWidth="1"/>
    <col min="146" max="146" width="20.6640625" customWidth="1"/>
    <col min="147" max="147" width="24.08203125" bestFit="1" customWidth="1"/>
    <col min="148" max="148" width="20.6640625" bestFit="1" customWidth="1"/>
    <col min="149" max="149" width="30.4140625" customWidth="1"/>
    <col min="150" max="150" width="27" customWidth="1"/>
    <col min="151" max="151" width="24.08203125" bestFit="1" customWidth="1"/>
    <col min="152" max="152" width="20.6640625" bestFit="1" customWidth="1"/>
    <col min="153" max="153" width="34.9140625" bestFit="1" customWidth="1"/>
    <col min="154" max="154" width="31.5" bestFit="1" customWidth="1"/>
    <col min="155" max="155" width="24.08203125" bestFit="1" customWidth="1"/>
    <col min="156" max="156" width="20.6640625" bestFit="1" customWidth="1"/>
    <col min="157" max="157" width="34.9140625" bestFit="1" customWidth="1"/>
    <col min="158" max="158" width="31.5" bestFit="1" customWidth="1"/>
    <col min="159" max="159" width="24.08203125" bestFit="1" customWidth="1"/>
    <col min="160" max="160" width="20.6640625" bestFit="1" customWidth="1"/>
    <col min="161" max="161" width="34.9140625" bestFit="1" customWidth="1"/>
    <col min="162" max="162" width="31.5" bestFit="1" customWidth="1"/>
    <col min="163" max="163" width="24.08203125" bestFit="1" customWidth="1"/>
    <col min="164" max="164" width="20.6640625" bestFit="1" customWidth="1"/>
    <col min="165" max="165" width="34.9140625" bestFit="1" customWidth="1"/>
    <col min="166" max="166" width="31.5" bestFit="1" customWidth="1"/>
    <col min="167" max="167" width="24.08203125" bestFit="1" customWidth="1"/>
    <col min="168" max="168" width="20.6640625" bestFit="1" customWidth="1"/>
    <col min="169" max="169" width="34.9140625" bestFit="1" customWidth="1"/>
    <col min="170" max="170" width="31.5" bestFit="1" customWidth="1"/>
    <col min="171" max="171" width="24.08203125" bestFit="1" customWidth="1"/>
    <col min="172" max="172" width="20.6640625" bestFit="1" customWidth="1"/>
    <col min="173" max="173" width="34.9140625" bestFit="1" customWidth="1"/>
    <col min="174" max="174" width="31.5" bestFit="1" customWidth="1"/>
    <col min="175" max="175" width="24.08203125" bestFit="1" customWidth="1"/>
    <col min="176" max="176" width="20.6640625" bestFit="1" customWidth="1"/>
    <col min="177" max="177" width="34.9140625" bestFit="1" customWidth="1"/>
    <col min="178" max="178" width="31.5" bestFit="1" customWidth="1"/>
    <col min="179" max="179" width="24.08203125" bestFit="1" customWidth="1"/>
    <col min="180" max="180" width="20.6640625" bestFit="1" customWidth="1"/>
    <col min="181" max="181" width="34.9140625" bestFit="1" customWidth="1"/>
    <col min="182" max="182" width="31.5" bestFit="1" customWidth="1"/>
    <col min="183" max="183" width="24.08203125" bestFit="1" customWidth="1"/>
    <col min="184" max="184" width="20.6640625" bestFit="1" customWidth="1"/>
    <col min="185" max="185" width="34.9140625" bestFit="1" customWidth="1"/>
    <col min="186" max="186" width="31.5" bestFit="1" customWidth="1"/>
    <col min="187" max="187" width="24.08203125" bestFit="1" customWidth="1"/>
    <col min="188" max="188" width="20.6640625" bestFit="1" customWidth="1"/>
    <col min="189" max="189" width="36.58203125" bestFit="1" customWidth="1"/>
    <col min="190" max="190" width="33.1640625" bestFit="1" customWidth="1"/>
    <col min="191" max="191" width="24.08203125" bestFit="1" customWidth="1"/>
    <col min="192" max="192" width="20.6640625" bestFit="1" customWidth="1"/>
    <col min="193" max="193" width="36.58203125" bestFit="1" customWidth="1"/>
    <col min="194" max="194" width="33.1640625" bestFit="1" customWidth="1"/>
    <col min="195" max="195" width="24.08203125" bestFit="1" customWidth="1"/>
    <col min="196" max="196" width="20.6640625" bestFit="1" customWidth="1"/>
    <col min="197" max="197" width="36.58203125" bestFit="1" customWidth="1"/>
    <col min="198" max="198" width="33.1640625" bestFit="1" customWidth="1"/>
    <col min="199" max="199" width="24.08203125" bestFit="1" customWidth="1"/>
    <col min="200" max="200" width="20.6640625" bestFit="1" customWidth="1"/>
    <col min="201" max="201" width="36.58203125" bestFit="1" customWidth="1"/>
    <col min="202" max="202" width="33.1640625" bestFit="1" customWidth="1"/>
    <col min="203" max="203" width="24.08203125" bestFit="1" customWidth="1"/>
    <col min="204" max="204" width="20.6640625" bestFit="1" customWidth="1"/>
    <col min="205" max="205" width="36.58203125" bestFit="1" customWidth="1"/>
    <col min="206" max="206" width="33.1640625" bestFit="1" customWidth="1"/>
    <col min="207" max="207" width="24.08203125" bestFit="1" customWidth="1"/>
    <col min="208" max="208" width="20.6640625" bestFit="1" customWidth="1"/>
    <col min="209" max="209" width="36.58203125" bestFit="1" customWidth="1"/>
    <col min="210" max="210" width="33.1640625" bestFit="1" customWidth="1"/>
    <col min="211" max="211" width="24.08203125" bestFit="1" customWidth="1"/>
    <col min="212" max="212" width="20.6640625" bestFit="1" customWidth="1"/>
    <col min="213" max="213" width="36.58203125" bestFit="1" customWidth="1"/>
    <col min="214" max="214" width="33.1640625" bestFit="1" customWidth="1"/>
    <col min="215" max="215" width="24.08203125" bestFit="1" customWidth="1"/>
    <col min="216" max="216" width="20.6640625" bestFit="1" customWidth="1"/>
    <col min="217" max="217" width="36.58203125" bestFit="1" customWidth="1"/>
    <col min="218" max="218" width="33.1640625" bestFit="1" customWidth="1"/>
    <col min="219" max="219" width="24.08203125" bestFit="1" customWidth="1"/>
    <col min="220" max="220" width="20.6640625" bestFit="1" customWidth="1"/>
    <col min="221" max="221" width="36.58203125" bestFit="1" customWidth="1"/>
    <col min="222" max="222" width="33.1640625" bestFit="1" customWidth="1"/>
    <col min="223" max="223" width="24.08203125" bestFit="1" customWidth="1"/>
    <col min="224" max="224" width="20.6640625" bestFit="1" customWidth="1"/>
    <col min="225" max="225" width="36.58203125" bestFit="1" customWidth="1"/>
    <col min="226" max="226" width="33.1640625" bestFit="1" customWidth="1"/>
    <col min="227" max="227" width="24.08203125" bestFit="1" customWidth="1"/>
    <col min="228" max="228" width="20.6640625" bestFit="1" customWidth="1"/>
    <col min="229" max="229" width="36.58203125" bestFit="1" customWidth="1"/>
    <col min="230" max="230" width="33.1640625" bestFit="1" customWidth="1"/>
    <col min="231" max="231" width="24.08203125" bestFit="1" customWidth="1"/>
    <col min="232" max="232" width="20.6640625" bestFit="1" customWidth="1"/>
    <col min="233" max="233" width="36.58203125" bestFit="1" customWidth="1"/>
    <col min="234" max="234" width="33.1640625" bestFit="1" customWidth="1"/>
    <col min="235" max="235" width="24.08203125" bestFit="1" customWidth="1"/>
    <col min="236" max="236" width="20.6640625" bestFit="1" customWidth="1"/>
    <col min="237" max="237" width="36.58203125" bestFit="1" customWidth="1"/>
    <col min="238" max="238" width="33.1640625" bestFit="1" customWidth="1"/>
    <col min="239" max="239" width="24.08203125" bestFit="1" customWidth="1"/>
    <col min="240" max="240" width="20.6640625" bestFit="1" customWidth="1"/>
    <col min="241" max="241" width="36.58203125" bestFit="1" customWidth="1"/>
    <col min="242" max="242" width="33.1640625" bestFit="1" customWidth="1"/>
    <col min="243" max="243" width="24.08203125" bestFit="1" customWidth="1"/>
    <col min="244" max="244" width="20.6640625" bestFit="1" customWidth="1"/>
    <col min="245" max="245" width="36.58203125" bestFit="1" customWidth="1"/>
    <col min="246" max="246" width="33.1640625" bestFit="1" customWidth="1"/>
    <col min="247" max="247" width="24.08203125" bestFit="1" customWidth="1"/>
    <col min="248" max="248" width="20.6640625" bestFit="1" customWidth="1"/>
    <col min="249" max="249" width="36.58203125" bestFit="1" customWidth="1"/>
    <col min="250" max="250" width="33.1640625" bestFit="1" customWidth="1"/>
    <col min="251" max="251" width="24.08203125" bestFit="1" customWidth="1"/>
    <col min="252" max="252" width="20.6640625" bestFit="1" customWidth="1"/>
    <col min="253" max="253" width="36.58203125" bestFit="1" customWidth="1"/>
    <col min="254" max="254" width="33.1640625" bestFit="1" customWidth="1"/>
    <col min="255" max="255" width="24.08203125" bestFit="1" customWidth="1"/>
    <col min="256" max="256" width="20.6640625" bestFit="1" customWidth="1"/>
    <col min="257" max="257" width="36.58203125" bestFit="1" customWidth="1"/>
    <col min="258" max="258" width="33.1640625" bestFit="1" customWidth="1"/>
    <col min="259" max="259" width="24.08203125" bestFit="1" customWidth="1"/>
    <col min="260" max="260" width="20.6640625" bestFit="1" customWidth="1"/>
    <col min="261" max="261" width="36.58203125" bestFit="1" customWidth="1"/>
    <col min="262" max="262" width="33.1640625" bestFit="1" customWidth="1"/>
    <col min="263" max="263" width="24.08203125" bestFit="1" customWidth="1"/>
    <col min="264" max="264" width="20.6640625" bestFit="1" customWidth="1"/>
    <col min="265" max="265" width="36.58203125" bestFit="1" customWidth="1"/>
    <col min="266" max="266" width="33.1640625" bestFit="1" customWidth="1"/>
    <col min="267" max="267" width="24.08203125" bestFit="1" customWidth="1"/>
    <col min="268" max="268" width="20.6640625" bestFit="1" customWidth="1"/>
    <col min="269" max="269" width="36.58203125" bestFit="1" customWidth="1"/>
    <col min="270" max="270" width="33.1640625" bestFit="1" customWidth="1"/>
    <col min="271" max="271" width="24.08203125" bestFit="1" customWidth="1"/>
    <col min="272" max="272" width="20.6640625" bestFit="1" customWidth="1"/>
    <col min="273" max="273" width="36.58203125" bestFit="1" customWidth="1"/>
    <col min="274" max="274" width="33.1640625" bestFit="1" customWidth="1"/>
    <col min="275" max="275" width="24.08203125" bestFit="1" customWidth="1"/>
    <col min="276" max="276" width="20.6640625" bestFit="1" customWidth="1"/>
    <col min="277" max="277" width="36.58203125" bestFit="1" customWidth="1"/>
    <col min="278" max="278" width="33.1640625" bestFit="1" customWidth="1"/>
    <col min="279" max="279" width="24.08203125" bestFit="1" customWidth="1"/>
    <col min="280" max="280" width="20.6640625" bestFit="1" customWidth="1"/>
    <col min="281" max="281" width="36.58203125" bestFit="1" customWidth="1"/>
    <col min="282" max="282" width="33.1640625" bestFit="1" customWidth="1"/>
    <col min="283" max="283" width="24.08203125" bestFit="1" customWidth="1"/>
    <col min="284" max="284" width="20.6640625" bestFit="1" customWidth="1"/>
    <col min="285" max="285" width="36.58203125" bestFit="1" customWidth="1"/>
    <col min="286" max="286" width="33.1640625" bestFit="1" customWidth="1"/>
    <col min="287" max="287" width="24.08203125" bestFit="1" customWidth="1"/>
    <col min="288" max="288" width="20.6640625" bestFit="1" customWidth="1"/>
    <col min="289" max="289" width="36.58203125" bestFit="1" customWidth="1"/>
    <col min="290" max="290" width="33.1640625" bestFit="1" customWidth="1"/>
    <col min="291" max="291" width="24.08203125" bestFit="1" customWidth="1"/>
    <col min="292" max="292" width="20.6640625" bestFit="1" customWidth="1"/>
    <col min="293" max="293" width="36.58203125" bestFit="1" customWidth="1"/>
    <col min="294" max="294" width="33.1640625" bestFit="1" customWidth="1"/>
    <col min="295" max="295" width="30.4140625" bestFit="1" customWidth="1"/>
    <col min="296" max="296" width="27" bestFit="1" customWidth="1"/>
  </cols>
  <sheetData>
    <row r="2" spans="1:17">
      <c r="A2" s="1"/>
      <c r="B2" s="6"/>
      <c r="C2" s="6"/>
      <c r="D2" s="6"/>
      <c r="G2" s="72">
        <v>73304113</v>
      </c>
      <c r="H2" s="40">
        <v>21.272392943185295</v>
      </c>
    </row>
    <row r="3" spans="1:17">
      <c r="A3" s="1"/>
      <c r="B3" s="85" t="s">
        <v>270</v>
      </c>
      <c r="C3" s="85"/>
      <c r="D3" s="86"/>
      <c r="E3" s="72" t="s">
        <v>273</v>
      </c>
      <c r="F3" s="72" t="s">
        <v>192</v>
      </c>
    </row>
    <row r="4" spans="1:17">
      <c r="A4" s="1"/>
      <c r="B4" s="2"/>
      <c r="C4" s="1"/>
      <c r="D4" s="9" t="s">
        <v>1</v>
      </c>
    </row>
    <row r="5" spans="1:17" ht="28">
      <c r="A5" s="82" t="s">
        <v>2</v>
      </c>
      <c r="B5" s="82" t="s">
        <v>3</v>
      </c>
      <c r="C5" s="82" t="s">
        <v>4</v>
      </c>
      <c r="D5" s="82" t="s">
        <v>5</v>
      </c>
      <c r="E5" s="77" t="s">
        <v>273</v>
      </c>
      <c r="F5" s="78" t="s">
        <v>192</v>
      </c>
      <c r="G5" s="78" t="s">
        <v>271</v>
      </c>
      <c r="H5" s="79" t="s">
        <v>0</v>
      </c>
      <c r="J5" s="82" t="s">
        <v>2</v>
      </c>
      <c r="K5" s="82" t="s">
        <v>3</v>
      </c>
      <c r="L5" s="82" t="s">
        <v>4</v>
      </c>
      <c r="M5" s="82" t="s">
        <v>189</v>
      </c>
      <c r="N5" s="77" t="s">
        <v>273</v>
      </c>
      <c r="O5" s="78" t="s">
        <v>192</v>
      </c>
      <c r="P5" s="77" t="s">
        <v>287</v>
      </c>
      <c r="Q5" s="79" t="s">
        <v>0</v>
      </c>
    </row>
    <row r="6" spans="1:17">
      <c r="A6" s="10">
        <v>1</v>
      </c>
      <c r="B6" s="3" t="s">
        <v>52</v>
      </c>
      <c r="C6" s="25" t="s">
        <v>53</v>
      </c>
      <c r="D6" s="4" t="s">
        <v>54</v>
      </c>
      <c r="E6" s="80">
        <v>43857</v>
      </c>
      <c r="F6" s="80">
        <v>0</v>
      </c>
      <c r="G6" s="80">
        <v>0</v>
      </c>
      <c r="H6" s="81">
        <v>0</v>
      </c>
      <c r="J6" s="10">
        <v>1</v>
      </c>
      <c r="K6" s="3" t="s">
        <v>52</v>
      </c>
      <c r="L6" s="25" t="s">
        <v>59</v>
      </c>
      <c r="M6" s="4" t="s">
        <v>60</v>
      </c>
      <c r="N6" s="80">
        <v>78805</v>
      </c>
      <c r="O6" s="80">
        <v>25611625</v>
      </c>
      <c r="P6" s="80">
        <v>3798283.51</v>
      </c>
      <c r="Q6" s="84">
        <v>48.198509104752233</v>
      </c>
    </row>
    <row r="7" spans="1:17">
      <c r="A7" s="10">
        <v>2</v>
      </c>
      <c r="B7" s="3" t="s">
        <v>52</v>
      </c>
      <c r="C7" s="25" t="s">
        <v>55</v>
      </c>
      <c r="D7" s="4" t="s">
        <v>56</v>
      </c>
      <c r="E7" s="80">
        <v>53711</v>
      </c>
      <c r="F7" s="80">
        <v>5371100</v>
      </c>
      <c r="G7" s="80">
        <v>796550.81</v>
      </c>
      <c r="H7" s="81">
        <v>14.83031055091136</v>
      </c>
      <c r="J7" s="10">
        <v>2</v>
      </c>
      <c r="K7" s="3" t="s">
        <v>52</v>
      </c>
      <c r="L7" s="25" t="s">
        <v>67</v>
      </c>
      <c r="M7" s="4" t="s">
        <v>68</v>
      </c>
      <c r="N7" s="80">
        <v>73560</v>
      </c>
      <c r="O7" s="80">
        <v>15079800</v>
      </c>
      <c r="P7" s="80">
        <v>2236381.16</v>
      </c>
      <c r="Q7" s="84">
        <v>30.402136487221316</v>
      </c>
    </row>
    <row r="8" spans="1:17">
      <c r="A8" s="10">
        <v>3</v>
      </c>
      <c r="B8" s="3" t="s">
        <v>52</v>
      </c>
      <c r="C8" s="25" t="s">
        <v>57</v>
      </c>
      <c r="D8" s="4" t="s">
        <v>58</v>
      </c>
      <c r="E8" s="80">
        <v>28805</v>
      </c>
      <c r="F8" s="80">
        <v>5328925</v>
      </c>
      <c r="G8" s="80">
        <v>790296.12</v>
      </c>
      <c r="H8" s="81">
        <v>27.436074292657526</v>
      </c>
      <c r="J8" s="10">
        <v>3</v>
      </c>
      <c r="K8" s="3" t="s">
        <v>52</v>
      </c>
      <c r="L8" s="25" t="s">
        <v>83</v>
      </c>
      <c r="M8" s="4" t="s">
        <v>84</v>
      </c>
      <c r="N8" s="80">
        <v>41361</v>
      </c>
      <c r="O8" s="80">
        <v>8272200</v>
      </c>
      <c r="P8" s="80">
        <v>1226792.95</v>
      </c>
      <c r="Q8" s="84">
        <v>29.660621116510722</v>
      </c>
    </row>
    <row r="9" spans="1:17">
      <c r="A9" s="10">
        <v>4</v>
      </c>
      <c r="B9" s="3" t="s">
        <v>52</v>
      </c>
      <c r="C9" s="25" t="s">
        <v>59</v>
      </c>
      <c r="D9" s="4" t="s">
        <v>60</v>
      </c>
      <c r="E9" s="80">
        <v>78805</v>
      </c>
      <c r="F9" s="80">
        <v>25611625</v>
      </c>
      <c r="G9" s="80">
        <v>3798283.51</v>
      </c>
      <c r="H9" s="81">
        <v>48.198509104752233</v>
      </c>
      <c r="J9" s="10">
        <v>4</v>
      </c>
      <c r="K9" s="3" t="s">
        <v>52</v>
      </c>
      <c r="L9" s="25" t="s">
        <v>73</v>
      </c>
      <c r="M9" s="4" t="s">
        <v>74</v>
      </c>
      <c r="N9" s="80">
        <v>62934</v>
      </c>
      <c r="O9" s="80">
        <v>12586800</v>
      </c>
      <c r="P9" s="80">
        <v>1866661.52</v>
      </c>
      <c r="Q9" s="84">
        <v>29.66062096799822</v>
      </c>
    </row>
    <row r="10" spans="1:17">
      <c r="A10" s="10">
        <v>5</v>
      </c>
      <c r="B10" s="3" t="s">
        <v>52</v>
      </c>
      <c r="C10" s="25" t="s">
        <v>61</v>
      </c>
      <c r="D10" s="4" t="s">
        <v>62</v>
      </c>
      <c r="E10" s="80">
        <v>61370</v>
      </c>
      <c r="F10" s="80">
        <v>9512350</v>
      </c>
      <c r="G10" s="80">
        <v>1410711.04</v>
      </c>
      <c r="H10" s="81">
        <v>22.986981261202544</v>
      </c>
      <c r="J10" s="10">
        <v>5</v>
      </c>
      <c r="K10" s="3" t="s">
        <v>52</v>
      </c>
      <c r="L10" s="25" t="s">
        <v>81</v>
      </c>
      <c r="M10" s="4" t="s">
        <v>82</v>
      </c>
      <c r="N10" s="80">
        <v>37102</v>
      </c>
      <c r="O10" s="80">
        <v>7234890</v>
      </c>
      <c r="P10" s="80">
        <v>1072956.6499999999</v>
      </c>
      <c r="Q10" s="84">
        <v>28.919105439059887</v>
      </c>
    </row>
    <row r="11" spans="1:17">
      <c r="A11" s="10">
        <v>6</v>
      </c>
      <c r="B11" s="3" t="s">
        <v>52</v>
      </c>
      <c r="C11" s="25" t="s">
        <v>63</v>
      </c>
      <c r="D11" s="4" t="s">
        <v>64</v>
      </c>
      <c r="E11" s="80">
        <v>45714</v>
      </c>
      <c r="F11" s="80">
        <v>6857100</v>
      </c>
      <c r="G11" s="80">
        <v>1016929.22</v>
      </c>
      <c r="H11" s="81">
        <v>22.245465721660761</v>
      </c>
      <c r="J11" s="10">
        <v>6</v>
      </c>
      <c r="K11" s="3" t="s">
        <v>52</v>
      </c>
      <c r="L11" s="25" t="s">
        <v>69</v>
      </c>
      <c r="M11" s="4" t="s">
        <v>70</v>
      </c>
      <c r="N11" s="80">
        <v>91814</v>
      </c>
      <c r="O11" s="80">
        <v>16985590</v>
      </c>
      <c r="P11" s="80">
        <v>2519015.7400000002</v>
      </c>
      <c r="Q11" s="84">
        <v>27.436074454876167</v>
      </c>
    </row>
    <row r="12" spans="1:17">
      <c r="A12" s="10">
        <v>7</v>
      </c>
      <c r="B12" s="3" t="s">
        <v>52</v>
      </c>
      <c r="C12" s="25" t="s">
        <v>65</v>
      </c>
      <c r="D12" s="4" t="s">
        <v>66</v>
      </c>
      <c r="E12" s="80">
        <v>57128</v>
      </c>
      <c r="F12" s="80">
        <v>8283560</v>
      </c>
      <c r="G12" s="80">
        <v>1228477.67</v>
      </c>
      <c r="H12" s="81">
        <v>21.503950252065536</v>
      </c>
      <c r="J12" s="10">
        <v>7</v>
      </c>
      <c r="K12" s="3" t="s">
        <v>52</v>
      </c>
      <c r="L12" s="25" t="s">
        <v>57</v>
      </c>
      <c r="M12" s="4" t="s">
        <v>58</v>
      </c>
      <c r="N12" s="80">
        <v>28805</v>
      </c>
      <c r="O12" s="80">
        <v>5328925</v>
      </c>
      <c r="P12" s="80">
        <v>790296.12</v>
      </c>
      <c r="Q12" s="84">
        <v>27.436074292657526</v>
      </c>
    </row>
    <row r="13" spans="1:17">
      <c r="A13" s="10">
        <v>8</v>
      </c>
      <c r="B13" s="3" t="s">
        <v>52</v>
      </c>
      <c r="C13" s="25" t="s">
        <v>67</v>
      </c>
      <c r="D13" s="4" t="s">
        <v>68</v>
      </c>
      <c r="E13" s="80">
        <v>73560</v>
      </c>
      <c r="F13" s="80">
        <v>15079800</v>
      </c>
      <c r="G13" s="80">
        <v>2236381.16</v>
      </c>
      <c r="H13" s="81">
        <v>30.402136487221316</v>
      </c>
      <c r="J13" s="10">
        <v>8</v>
      </c>
      <c r="K13" s="3" t="s">
        <v>52</v>
      </c>
      <c r="L13" s="26" t="s">
        <v>109</v>
      </c>
      <c r="M13" s="4" t="s">
        <v>110</v>
      </c>
      <c r="N13" s="80">
        <v>20976</v>
      </c>
      <c r="O13" s="80">
        <v>3775680</v>
      </c>
      <c r="P13" s="80">
        <v>559945.06999999995</v>
      </c>
      <c r="Q13" s="84">
        <v>26.694559019832187</v>
      </c>
    </row>
    <row r="14" spans="1:17">
      <c r="A14" s="10">
        <v>9</v>
      </c>
      <c r="B14" s="3" t="s">
        <v>52</v>
      </c>
      <c r="C14" s="25" t="s">
        <v>69</v>
      </c>
      <c r="D14" s="4" t="s">
        <v>70</v>
      </c>
      <c r="E14" s="80">
        <v>91814</v>
      </c>
      <c r="F14" s="80">
        <v>16985590</v>
      </c>
      <c r="G14" s="80">
        <v>2519015.7400000002</v>
      </c>
      <c r="H14" s="81">
        <v>27.436074454876167</v>
      </c>
      <c r="J14" s="10">
        <v>9</v>
      </c>
      <c r="K14" s="3" t="s">
        <v>52</v>
      </c>
      <c r="L14" s="25" t="s">
        <v>89</v>
      </c>
      <c r="M14" s="4" t="s">
        <v>90</v>
      </c>
      <c r="N14" s="80">
        <v>22878</v>
      </c>
      <c r="O14" s="80">
        <v>4118040</v>
      </c>
      <c r="P14" s="80">
        <v>610718.12</v>
      </c>
      <c r="Q14" s="84">
        <v>26.694558964944488</v>
      </c>
    </row>
    <row r="15" spans="1:17">
      <c r="A15" s="10">
        <v>10</v>
      </c>
      <c r="B15" s="3" t="s">
        <v>52</v>
      </c>
      <c r="C15" s="25" t="s">
        <v>71</v>
      </c>
      <c r="D15" s="4" t="s">
        <v>72</v>
      </c>
      <c r="E15" s="80">
        <v>31682</v>
      </c>
      <c r="F15" s="80">
        <v>5544350</v>
      </c>
      <c r="G15" s="80">
        <v>822244.32</v>
      </c>
      <c r="H15" s="81">
        <v>25.953043368474212</v>
      </c>
      <c r="J15" s="10">
        <v>10</v>
      </c>
      <c r="K15" s="3" t="s">
        <v>52</v>
      </c>
      <c r="L15" s="25" t="s">
        <v>71</v>
      </c>
      <c r="M15" s="4" t="s">
        <v>72</v>
      </c>
      <c r="N15" s="80">
        <v>31682</v>
      </c>
      <c r="O15" s="80">
        <v>5544350</v>
      </c>
      <c r="P15" s="80">
        <v>822244.32</v>
      </c>
      <c r="Q15" s="84">
        <v>25.953043368474212</v>
      </c>
    </row>
    <row r="16" spans="1:17">
      <c r="A16" s="10">
        <v>11</v>
      </c>
      <c r="B16" s="3" t="s">
        <v>52</v>
      </c>
      <c r="C16" s="25" t="s">
        <v>73</v>
      </c>
      <c r="D16" s="4" t="s">
        <v>74</v>
      </c>
      <c r="E16" s="80">
        <v>62934</v>
      </c>
      <c r="F16" s="80">
        <v>12586800</v>
      </c>
      <c r="G16" s="80">
        <v>1866661.52</v>
      </c>
      <c r="H16" s="81">
        <v>29.66062096799822</v>
      </c>
      <c r="J16" s="10">
        <v>11</v>
      </c>
      <c r="K16" s="3" t="s">
        <v>52</v>
      </c>
      <c r="L16" s="25" t="s">
        <v>99</v>
      </c>
      <c r="M16" s="4" t="s">
        <v>187</v>
      </c>
      <c r="N16" s="80">
        <v>101030</v>
      </c>
      <c r="O16" s="80">
        <v>17175100</v>
      </c>
      <c r="P16" s="80">
        <v>2547120.66</v>
      </c>
      <c r="Q16" s="84">
        <v>25.211527863010989</v>
      </c>
    </row>
    <row r="17" spans="1:17">
      <c r="A17" s="10">
        <v>12</v>
      </c>
      <c r="B17" s="3" t="s">
        <v>52</v>
      </c>
      <c r="C17" s="25" t="s">
        <v>75</v>
      </c>
      <c r="D17" s="4" t="s">
        <v>76</v>
      </c>
      <c r="E17" s="80">
        <v>107746</v>
      </c>
      <c r="F17" s="80">
        <v>10774600</v>
      </c>
      <c r="G17" s="80">
        <v>1597906.64</v>
      </c>
      <c r="H17" s="81">
        <v>14.830310545171049</v>
      </c>
      <c r="J17" s="10">
        <v>12</v>
      </c>
      <c r="K17" s="3" t="s">
        <v>52</v>
      </c>
      <c r="L17" s="25" t="s">
        <v>61</v>
      </c>
      <c r="M17" s="4" t="s">
        <v>62</v>
      </c>
      <c r="N17" s="80">
        <v>61370</v>
      </c>
      <c r="O17" s="80">
        <v>9512350</v>
      </c>
      <c r="P17" s="80">
        <v>1410711.04</v>
      </c>
      <c r="Q17" s="84">
        <v>22.986981261202544</v>
      </c>
    </row>
    <row r="18" spans="1:17">
      <c r="A18" s="10">
        <v>13</v>
      </c>
      <c r="B18" s="3" t="s">
        <v>52</v>
      </c>
      <c r="C18" s="25" t="s">
        <v>77</v>
      </c>
      <c r="D18" s="4" t="s">
        <v>78</v>
      </c>
      <c r="E18" s="80">
        <v>97152</v>
      </c>
      <c r="F18" s="80">
        <v>9229440</v>
      </c>
      <c r="G18" s="80">
        <v>1368754.61</v>
      </c>
      <c r="H18" s="81">
        <v>14.088794981060607</v>
      </c>
      <c r="J18" s="10">
        <v>13</v>
      </c>
      <c r="K18" s="3" t="s">
        <v>52</v>
      </c>
      <c r="L18" s="25" t="s">
        <v>63</v>
      </c>
      <c r="M18" s="4" t="s">
        <v>64</v>
      </c>
      <c r="N18" s="80">
        <v>45714</v>
      </c>
      <c r="O18" s="80">
        <v>6857100</v>
      </c>
      <c r="P18" s="80">
        <v>1016929.22</v>
      </c>
      <c r="Q18" s="84">
        <v>22.245465721660761</v>
      </c>
    </row>
    <row r="19" spans="1:17">
      <c r="A19" s="10">
        <v>14</v>
      </c>
      <c r="B19" s="3" t="s">
        <v>52</v>
      </c>
      <c r="C19" s="25" t="s">
        <v>79</v>
      </c>
      <c r="D19" s="4" t="s">
        <v>80</v>
      </c>
      <c r="E19" s="80">
        <v>24542</v>
      </c>
      <c r="F19" s="80">
        <v>2331490</v>
      </c>
      <c r="G19" s="80">
        <v>345767.21</v>
      </c>
      <c r="H19" s="81">
        <v>14.088795126721539</v>
      </c>
      <c r="J19" s="10">
        <v>14</v>
      </c>
      <c r="K19" s="3" t="s">
        <v>52</v>
      </c>
      <c r="L19" s="26" t="s">
        <v>107</v>
      </c>
      <c r="M19" s="4" t="s">
        <v>108</v>
      </c>
      <c r="N19" s="80">
        <v>24652</v>
      </c>
      <c r="O19" s="80">
        <v>3697800</v>
      </c>
      <c r="P19" s="80">
        <v>548395.22</v>
      </c>
      <c r="Q19" s="84">
        <v>22.245465682297581</v>
      </c>
    </row>
    <row r="20" spans="1:17">
      <c r="A20" s="10">
        <v>15</v>
      </c>
      <c r="B20" s="3" t="s">
        <v>52</v>
      </c>
      <c r="C20" s="25" t="s">
        <v>81</v>
      </c>
      <c r="D20" s="4" t="s">
        <v>82</v>
      </c>
      <c r="E20" s="80">
        <v>37102</v>
      </c>
      <c r="F20" s="80">
        <v>7234890</v>
      </c>
      <c r="G20" s="80">
        <v>1072956.6499999999</v>
      </c>
      <c r="H20" s="81">
        <v>28.919105439059887</v>
      </c>
      <c r="J20" s="10">
        <v>15</v>
      </c>
      <c r="K20" s="3" t="s">
        <v>52</v>
      </c>
      <c r="L20" s="25" t="s">
        <v>101</v>
      </c>
      <c r="M20" s="4" t="s">
        <v>102</v>
      </c>
      <c r="N20" s="80">
        <v>26372</v>
      </c>
      <c r="O20" s="80">
        <v>3955800</v>
      </c>
      <c r="P20" s="80">
        <v>586657.42000000004</v>
      </c>
      <c r="Q20" s="84">
        <v>22.245465645381469</v>
      </c>
    </row>
    <row r="21" spans="1:17">
      <c r="A21" s="10">
        <v>16</v>
      </c>
      <c r="B21" s="3" t="s">
        <v>52</v>
      </c>
      <c r="C21" s="25" t="s">
        <v>83</v>
      </c>
      <c r="D21" s="4" t="s">
        <v>84</v>
      </c>
      <c r="E21" s="80">
        <v>41361</v>
      </c>
      <c r="F21" s="80">
        <v>8272200</v>
      </c>
      <c r="G21" s="80">
        <v>1226792.95</v>
      </c>
      <c r="H21" s="81">
        <v>29.660621116510722</v>
      </c>
      <c r="J21" s="10">
        <v>16</v>
      </c>
      <c r="K21" s="3" t="s">
        <v>52</v>
      </c>
      <c r="L21" s="26" t="s">
        <v>105</v>
      </c>
      <c r="M21" s="4" t="s">
        <v>106</v>
      </c>
      <c r="N21" s="80">
        <v>23127</v>
      </c>
      <c r="O21" s="80">
        <v>3353415</v>
      </c>
      <c r="P21" s="80">
        <v>497321.86</v>
      </c>
      <c r="Q21" s="84">
        <v>21.503950361049853</v>
      </c>
    </row>
    <row r="22" spans="1:17">
      <c r="A22" s="10">
        <v>17</v>
      </c>
      <c r="B22" s="3" t="s">
        <v>52</v>
      </c>
      <c r="C22" s="25" t="s">
        <v>85</v>
      </c>
      <c r="D22" s="4" t="s">
        <v>86</v>
      </c>
      <c r="E22" s="80">
        <v>20602</v>
      </c>
      <c r="F22" s="80">
        <v>2163210</v>
      </c>
      <c r="G22" s="80">
        <v>320810.76</v>
      </c>
      <c r="H22" s="81">
        <v>15.571826036307154</v>
      </c>
      <c r="J22" s="10">
        <v>17</v>
      </c>
      <c r="K22" s="3" t="s">
        <v>52</v>
      </c>
      <c r="L22" s="25" t="s">
        <v>65</v>
      </c>
      <c r="M22" s="4" t="s">
        <v>66</v>
      </c>
      <c r="N22" s="80">
        <v>57128</v>
      </c>
      <c r="O22" s="80">
        <v>8283560</v>
      </c>
      <c r="P22" s="80">
        <v>1228477.67</v>
      </c>
      <c r="Q22" s="84">
        <v>21.503950252065536</v>
      </c>
    </row>
    <row r="23" spans="1:17">
      <c r="A23" s="10">
        <v>18</v>
      </c>
      <c r="B23" s="3" t="s">
        <v>52</v>
      </c>
      <c r="C23" s="25" t="s">
        <v>87</v>
      </c>
      <c r="D23" s="4" t="s">
        <v>88</v>
      </c>
      <c r="E23" s="80">
        <v>42088</v>
      </c>
      <c r="F23" s="80">
        <v>4419240</v>
      </c>
      <c r="G23" s="80">
        <v>655387.01</v>
      </c>
      <c r="H23" s="81">
        <v>15.571825936133814</v>
      </c>
      <c r="J23" s="10">
        <v>18</v>
      </c>
      <c r="K23" s="3" t="s">
        <v>52</v>
      </c>
      <c r="L23" s="25" t="s">
        <v>91</v>
      </c>
      <c r="M23" s="4" t="s">
        <v>92</v>
      </c>
      <c r="N23" s="80">
        <v>134088</v>
      </c>
      <c r="O23" s="80">
        <v>14749680</v>
      </c>
      <c r="P23" s="80">
        <v>2187423.34</v>
      </c>
      <c r="Q23" s="84">
        <v>16.313341536901138</v>
      </c>
    </row>
    <row r="24" spans="1:17">
      <c r="A24" s="10">
        <v>19</v>
      </c>
      <c r="B24" s="3" t="s">
        <v>52</v>
      </c>
      <c r="C24" s="25" t="s">
        <v>89</v>
      </c>
      <c r="D24" s="4" t="s">
        <v>90</v>
      </c>
      <c r="E24" s="80">
        <v>22878</v>
      </c>
      <c r="F24" s="80">
        <v>4118040</v>
      </c>
      <c r="G24" s="80">
        <v>610718.12</v>
      </c>
      <c r="H24" s="81">
        <v>26.694558964944488</v>
      </c>
      <c r="J24" s="10">
        <v>19</v>
      </c>
      <c r="K24" s="3" t="s">
        <v>52</v>
      </c>
      <c r="L24" s="25" t="s">
        <v>85</v>
      </c>
      <c r="M24" s="4" t="s">
        <v>86</v>
      </c>
      <c r="N24" s="80">
        <v>20602</v>
      </c>
      <c r="O24" s="80">
        <v>2163210</v>
      </c>
      <c r="P24" s="80">
        <v>320810.76</v>
      </c>
      <c r="Q24" s="84">
        <v>15.571826036307154</v>
      </c>
    </row>
    <row r="25" spans="1:17">
      <c r="A25" s="10">
        <v>20</v>
      </c>
      <c r="B25" s="3" t="s">
        <v>52</v>
      </c>
      <c r="C25" s="25" t="s">
        <v>91</v>
      </c>
      <c r="D25" s="4" t="s">
        <v>92</v>
      </c>
      <c r="E25" s="80">
        <v>134088</v>
      </c>
      <c r="F25" s="80">
        <v>14749680</v>
      </c>
      <c r="G25" s="80">
        <v>2187423.34</v>
      </c>
      <c r="H25" s="81">
        <v>16.313341536901138</v>
      </c>
      <c r="J25" s="10">
        <v>20</v>
      </c>
      <c r="K25" s="3" t="s">
        <v>52</v>
      </c>
      <c r="L25" s="25" t="s">
        <v>87</v>
      </c>
      <c r="M25" s="4" t="s">
        <v>88</v>
      </c>
      <c r="N25" s="80">
        <v>42088</v>
      </c>
      <c r="O25" s="80">
        <v>4419240</v>
      </c>
      <c r="P25" s="80">
        <v>655387.01</v>
      </c>
      <c r="Q25" s="84">
        <v>15.571825936133814</v>
      </c>
    </row>
    <row r="26" spans="1:17">
      <c r="A26" s="10">
        <v>21</v>
      </c>
      <c r="B26" s="3" t="s">
        <v>52</v>
      </c>
      <c r="C26" s="25" t="s">
        <v>99</v>
      </c>
      <c r="D26" s="4" t="s">
        <v>187</v>
      </c>
      <c r="E26" s="80">
        <v>101030</v>
      </c>
      <c r="F26" s="80">
        <v>17175100</v>
      </c>
      <c r="G26" s="80">
        <v>2547120.66</v>
      </c>
      <c r="H26" s="81">
        <v>25.211527863010989</v>
      </c>
      <c r="J26" s="10">
        <v>21</v>
      </c>
      <c r="K26" s="3" t="s">
        <v>52</v>
      </c>
      <c r="L26" s="25" t="s">
        <v>103</v>
      </c>
      <c r="M26" s="4" t="s">
        <v>104</v>
      </c>
      <c r="N26" s="80">
        <v>20470</v>
      </c>
      <c r="O26" s="80">
        <v>2047000</v>
      </c>
      <c r="P26" s="80">
        <v>303576.46000000002</v>
      </c>
      <c r="Q26" s="84">
        <v>14.830310698583293</v>
      </c>
    </row>
    <row r="27" spans="1:17">
      <c r="A27" s="10">
        <v>22</v>
      </c>
      <c r="B27" s="3" t="s">
        <v>52</v>
      </c>
      <c r="C27" s="25" t="s">
        <v>101</v>
      </c>
      <c r="D27" s="4" t="s">
        <v>102</v>
      </c>
      <c r="E27" s="80">
        <v>26372</v>
      </c>
      <c r="F27" s="80">
        <v>3955800</v>
      </c>
      <c r="G27" s="80">
        <v>586657.42000000004</v>
      </c>
      <c r="H27" s="81">
        <v>22.245465645381469</v>
      </c>
      <c r="J27" s="10">
        <v>22</v>
      </c>
      <c r="K27" s="3" t="s">
        <v>52</v>
      </c>
      <c r="L27" s="25" t="s">
        <v>55</v>
      </c>
      <c r="M27" s="4" t="s">
        <v>56</v>
      </c>
      <c r="N27" s="80">
        <v>53711</v>
      </c>
      <c r="O27" s="80">
        <v>5371100</v>
      </c>
      <c r="P27" s="80">
        <v>796550.81</v>
      </c>
      <c r="Q27" s="84">
        <v>14.83031055091136</v>
      </c>
    </row>
    <row r="28" spans="1:17">
      <c r="A28" s="10">
        <v>23</v>
      </c>
      <c r="B28" s="3" t="s">
        <v>52</v>
      </c>
      <c r="C28" s="25" t="s">
        <v>103</v>
      </c>
      <c r="D28" s="4" t="s">
        <v>104</v>
      </c>
      <c r="E28" s="80">
        <v>20470</v>
      </c>
      <c r="F28" s="80">
        <v>2047000</v>
      </c>
      <c r="G28" s="80">
        <v>303576.46000000002</v>
      </c>
      <c r="H28" s="81">
        <v>14.830310698583293</v>
      </c>
      <c r="J28" s="10">
        <v>23</v>
      </c>
      <c r="K28" s="3" t="s">
        <v>52</v>
      </c>
      <c r="L28" s="25" t="s">
        <v>75</v>
      </c>
      <c r="M28" s="4" t="s">
        <v>76</v>
      </c>
      <c r="N28" s="80">
        <v>107746</v>
      </c>
      <c r="O28" s="80">
        <v>10774600</v>
      </c>
      <c r="P28" s="80">
        <v>1597906.64</v>
      </c>
      <c r="Q28" s="84">
        <v>14.830310545171049</v>
      </c>
    </row>
    <row r="29" spans="1:17">
      <c r="A29" s="10">
        <v>24</v>
      </c>
      <c r="B29" s="3" t="s">
        <v>52</v>
      </c>
      <c r="C29" s="26" t="s">
        <v>105</v>
      </c>
      <c r="D29" s="4" t="s">
        <v>106</v>
      </c>
      <c r="E29" s="80">
        <v>23127</v>
      </c>
      <c r="F29" s="80">
        <v>3353415</v>
      </c>
      <c r="G29" s="80">
        <v>497321.86</v>
      </c>
      <c r="H29" s="81">
        <v>21.503950361049853</v>
      </c>
      <c r="J29" s="10">
        <v>24</v>
      </c>
      <c r="K29" s="3" t="s">
        <v>52</v>
      </c>
      <c r="L29" s="25" t="s">
        <v>79</v>
      </c>
      <c r="M29" s="4" t="s">
        <v>80</v>
      </c>
      <c r="N29" s="80">
        <v>24542</v>
      </c>
      <c r="O29" s="80">
        <v>2331490</v>
      </c>
      <c r="P29" s="80">
        <v>345767.21</v>
      </c>
      <c r="Q29" s="84">
        <v>14.088795126721539</v>
      </c>
    </row>
    <row r="30" spans="1:17">
      <c r="A30" s="10">
        <v>25</v>
      </c>
      <c r="B30" s="3" t="s">
        <v>52</v>
      </c>
      <c r="C30" s="26" t="s">
        <v>107</v>
      </c>
      <c r="D30" s="4" t="s">
        <v>108</v>
      </c>
      <c r="E30" s="80">
        <v>24652</v>
      </c>
      <c r="F30" s="80">
        <v>3697800</v>
      </c>
      <c r="G30" s="80">
        <v>548395.22</v>
      </c>
      <c r="H30" s="81">
        <v>22.245465682297581</v>
      </c>
      <c r="J30" s="10">
        <v>25</v>
      </c>
      <c r="K30" s="3" t="s">
        <v>52</v>
      </c>
      <c r="L30" s="25" t="s">
        <v>77</v>
      </c>
      <c r="M30" s="4" t="s">
        <v>78</v>
      </c>
      <c r="N30" s="80">
        <v>97152</v>
      </c>
      <c r="O30" s="80">
        <v>9229440</v>
      </c>
      <c r="P30" s="80">
        <v>1368754.61</v>
      </c>
      <c r="Q30" s="84">
        <v>14.088794981060607</v>
      </c>
    </row>
    <row r="31" spans="1:17">
      <c r="A31" s="10">
        <v>26</v>
      </c>
      <c r="B31" s="3" t="s">
        <v>52</v>
      </c>
      <c r="C31" s="26" t="s">
        <v>109</v>
      </c>
      <c r="D31" s="4" t="s">
        <v>110</v>
      </c>
      <c r="E31" s="80">
        <v>20976</v>
      </c>
      <c r="F31" s="80">
        <v>3775680</v>
      </c>
      <c r="G31" s="80">
        <v>559945.06999999995</v>
      </c>
      <c r="H31" s="81">
        <v>26.694559019832187</v>
      </c>
      <c r="J31" s="10">
        <v>26</v>
      </c>
      <c r="K31" s="3" t="s">
        <v>52</v>
      </c>
      <c r="L31" s="25" t="s">
        <v>53</v>
      </c>
      <c r="M31" s="4" t="s">
        <v>54</v>
      </c>
      <c r="N31" s="80">
        <v>43857</v>
      </c>
      <c r="O31" s="80">
        <v>0</v>
      </c>
      <c r="P31" s="80">
        <v>0</v>
      </c>
      <c r="Q31" s="84">
        <v>0</v>
      </c>
    </row>
    <row r="32" spans="1:17">
      <c r="A32" s="10">
        <v>27</v>
      </c>
      <c r="B32" s="31" t="s">
        <v>52</v>
      </c>
      <c r="C32" s="32" t="s">
        <v>95</v>
      </c>
      <c r="D32" s="33" t="s">
        <v>96</v>
      </c>
      <c r="E32" s="80">
        <v>10410</v>
      </c>
      <c r="F32" s="80">
        <v>0</v>
      </c>
      <c r="G32" s="80">
        <v>0</v>
      </c>
      <c r="H32" s="81">
        <v>0</v>
      </c>
      <c r="J32" s="10">
        <v>27</v>
      </c>
      <c r="K32" s="31" t="s">
        <v>52</v>
      </c>
      <c r="L32" s="32" t="s">
        <v>95</v>
      </c>
      <c r="M32" s="33" t="s">
        <v>96</v>
      </c>
      <c r="N32" s="80">
        <v>10410</v>
      </c>
      <c r="O32" s="80">
        <v>0</v>
      </c>
      <c r="P32" s="80">
        <v>0</v>
      </c>
      <c r="Q32" s="84">
        <v>0</v>
      </c>
    </row>
    <row r="33" spans="1:17">
      <c r="A33" s="10">
        <v>28</v>
      </c>
      <c r="B33" s="3" t="s">
        <v>52</v>
      </c>
      <c r="C33" s="25" t="s">
        <v>97</v>
      </c>
      <c r="D33" s="4" t="s">
        <v>98</v>
      </c>
      <c r="E33" s="80">
        <v>6761</v>
      </c>
      <c r="F33" s="80">
        <v>0</v>
      </c>
      <c r="G33" s="80">
        <v>0</v>
      </c>
      <c r="H33" s="81">
        <v>0</v>
      </c>
      <c r="J33" s="10">
        <v>28</v>
      </c>
      <c r="K33" s="3" t="s">
        <v>52</v>
      </c>
      <c r="L33" s="25" t="s">
        <v>97</v>
      </c>
      <c r="M33" s="4" t="s">
        <v>98</v>
      </c>
      <c r="N33" s="80">
        <v>6761</v>
      </c>
      <c r="O33" s="80">
        <v>0</v>
      </c>
      <c r="P33" s="80">
        <v>0</v>
      </c>
      <c r="Q33" s="84">
        <v>0</v>
      </c>
    </row>
    <row r="34" spans="1:17">
      <c r="A34" s="73">
        <v>54</v>
      </c>
      <c r="B34" s="74" t="s">
        <v>111</v>
      </c>
      <c r="C34" s="75" t="s">
        <v>112</v>
      </c>
      <c r="D34" s="76" t="s">
        <v>113</v>
      </c>
      <c r="E34" s="72">
        <v>93614</v>
      </c>
      <c r="F34" s="72">
        <v>6552980</v>
      </c>
      <c r="G34" s="72">
        <v>971827.28</v>
      </c>
      <c r="H34" s="40">
        <v>10.381217339286859</v>
      </c>
      <c r="O34" s="72">
        <f>SUM(O6:O33)</f>
        <v>208458785</v>
      </c>
      <c r="P34" s="72">
        <f>SUM(P6:P33)</f>
        <v>30915085.090000004</v>
      </c>
    </row>
    <row r="35" spans="1:17">
      <c r="A35" s="10">
        <v>55</v>
      </c>
      <c r="B35" s="3" t="s">
        <v>111</v>
      </c>
      <c r="C35" s="26" t="s">
        <v>114</v>
      </c>
      <c r="D35" s="4" t="s">
        <v>115</v>
      </c>
      <c r="E35" s="72">
        <v>22406</v>
      </c>
      <c r="F35" s="72">
        <v>3136840</v>
      </c>
      <c r="G35" s="72">
        <v>465203.11</v>
      </c>
      <c r="H35" s="40">
        <v>20.76243461572793</v>
      </c>
    </row>
    <row r="36" spans="1:17">
      <c r="A36" s="11">
        <v>56</v>
      </c>
      <c r="B36" s="3" t="s">
        <v>111</v>
      </c>
      <c r="C36" s="26" t="s">
        <v>116</v>
      </c>
      <c r="D36" s="4" t="s">
        <v>117</v>
      </c>
      <c r="E36" s="72">
        <v>48162</v>
      </c>
      <c r="F36" s="72">
        <v>5538630</v>
      </c>
      <c r="G36" s="72">
        <v>821396.03</v>
      </c>
      <c r="H36" s="40">
        <v>17.054857148789502</v>
      </c>
    </row>
    <row r="37" spans="1:17">
      <c r="A37" s="10">
        <v>57</v>
      </c>
      <c r="B37" s="3" t="s">
        <v>111</v>
      </c>
      <c r="C37" s="26" t="s">
        <v>118</v>
      </c>
      <c r="D37" s="4" t="s">
        <v>119</v>
      </c>
      <c r="E37" s="72">
        <v>48023</v>
      </c>
      <c r="F37" s="72">
        <v>6002875</v>
      </c>
      <c r="G37" s="72">
        <v>890245</v>
      </c>
      <c r="H37" s="40">
        <v>18.537888095287673</v>
      </c>
    </row>
    <row r="38" spans="1:17">
      <c r="A38" s="10">
        <v>58</v>
      </c>
      <c r="B38" s="3" t="s">
        <v>111</v>
      </c>
      <c r="C38" s="26" t="s">
        <v>120</v>
      </c>
      <c r="D38" s="4" t="s">
        <v>121</v>
      </c>
      <c r="E38" s="72">
        <v>26110</v>
      </c>
      <c r="F38" s="72">
        <v>2741550</v>
      </c>
      <c r="G38" s="72">
        <v>406580.38</v>
      </c>
      <c r="H38" s="40">
        <v>15.571826120260436</v>
      </c>
    </row>
    <row r="39" spans="1:17">
      <c r="A39" s="11">
        <v>59</v>
      </c>
      <c r="B39" s="3" t="s">
        <v>111</v>
      </c>
      <c r="C39" s="25" t="s">
        <v>122</v>
      </c>
      <c r="D39" s="4" t="s">
        <v>123</v>
      </c>
      <c r="E39" s="72">
        <v>41617</v>
      </c>
      <c r="F39" s="72">
        <v>7282975</v>
      </c>
      <c r="G39" s="72">
        <v>1080087.81</v>
      </c>
      <c r="H39" s="40">
        <v>25.953043467813636</v>
      </c>
    </row>
    <row r="40" spans="1:17">
      <c r="A40" s="10">
        <v>60</v>
      </c>
      <c r="B40" s="3" t="s">
        <v>111</v>
      </c>
      <c r="C40" s="25" t="s">
        <v>124</v>
      </c>
      <c r="D40" s="4" t="s">
        <v>125</v>
      </c>
      <c r="E40" s="72">
        <v>18228</v>
      </c>
      <c r="F40" s="72">
        <v>2643060</v>
      </c>
      <c r="G40" s="72">
        <v>391974</v>
      </c>
      <c r="H40" s="40">
        <v>21.503949967083607</v>
      </c>
    </row>
    <row r="41" spans="1:17">
      <c r="A41" s="11">
        <v>61</v>
      </c>
      <c r="B41" s="3" t="s">
        <v>111</v>
      </c>
      <c r="C41" s="25" t="s">
        <v>126</v>
      </c>
      <c r="D41" s="4" t="s">
        <v>127</v>
      </c>
      <c r="E41" s="72">
        <v>22284</v>
      </c>
      <c r="F41" s="72">
        <v>4122540</v>
      </c>
      <c r="G41" s="72">
        <v>611385.48</v>
      </c>
      <c r="H41" s="40">
        <v>27.436074313408724</v>
      </c>
    </row>
    <row r="42" spans="1:17">
      <c r="A42" s="10">
        <v>62</v>
      </c>
      <c r="B42" s="3" t="s">
        <v>111</v>
      </c>
      <c r="C42" s="25" t="s">
        <v>128</v>
      </c>
      <c r="D42" s="4" t="s">
        <v>129</v>
      </c>
      <c r="E42" s="72">
        <v>72365</v>
      </c>
      <c r="F42" s="72">
        <v>7960150</v>
      </c>
      <c r="G42" s="72">
        <v>1180514.96</v>
      </c>
      <c r="H42" s="40">
        <v>16.313341532508808</v>
      </c>
    </row>
    <row r="43" spans="1:17">
      <c r="A43" s="10">
        <v>63</v>
      </c>
      <c r="B43" s="3" t="s">
        <v>111</v>
      </c>
      <c r="C43" s="25" t="s">
        <v>130</v>
      </c>
      <c r="D43" s="4" t="s">
        <v>131</v>
      </c>
      <c r="E43" s="72">
        <v>2459</v>
      </c>
      <c r="F43" s="72">
        <v>196720</v>
      </c>
      <c r="G43" s="72">
        <v>29174.19</v>
      </c>
      <c r="H43" s="40">
        <v>11.864249694997966</v>
      </c>
    </row>
    <row r="44" spans="1:17">
      <c r="A44" s="11">
        <v>64</v>
      </c>
      <c r="B44" s="3" t="s">
        <v>132</v>
      </c>
      <c r="C44" s="25" t="s">
        <v>133</v>
      </c>
      <c r="D44" s="4" t="s">
        <v>134</v>
      </c>
      <c r="E44" s="72">
        <v>99722</v>
      </c>
      <c r="F44" s="72">
        <v>8476370</v>
      </c>
      <c r="G44" s="72">
        <v>1257071.99</v>
      </c>
      <c r="H44" s="40">
        <v>12.605763923707908</v>
      </c>
    </row>
    <row r="45" spans="1:17">
      <c r="A45" s="10">
        <v>65</v>
      </c>
      <c r="B45" s="3" t="s">
        <v>132</v>
      </c>
      <c r="C45" s="25" t="s">
        <v>135</v>
      </c>
      <c r="D45" s="4" t="s">
        <v>136</v>
      </c>
      <c r="E45" s="72">
        <v>31444</v>
      </c>
      <c r="F45" s="72">
        <v>3930500</v>
      </c>
      <c r="G45" s="72">
        <v>582905.35</v>
      </c>
      <c r="H45" s="40">
        <v>18.537887991349699</v>
      </c>
    </row>
    <row r="46" spans="1:17">
      <c r="A46" s="11">
        <v>66</v>
      </c>
      <c r="B46" s="3" t="s">
        <v>132</v>
      </c>
      <c r="C46" s="25" t="s">
        <v>137</v>
      </c>
      <c r="D46" s="4" t="s">
        <v>138</v>
      </c>
      <c r="E46" s="72">
        <v>38309</v>
      </c>
      <c r="F46" s="72">
        <v>4597080</v>
      </c>
      <c r="G46" s="72">
        <v>681761.24</v>
      </c>
      <c r="H46" s="40">
        <v>17.796372653945546</v>
      </c>
    </row>
    <row r="47" spans="1:17">
      <c r="A47" s="10">
        <v>67</v>
      </c>
      <c r="B47" s="3" t="s">
        <v>132</v>
      </c>
      <c r="C47" s="25" t="s">
        <v>139</v>
      </c>
      <c r="D47" s="4" t="s">
        <v>140</v>
      </c>
      <c r="E47" s="72">
        <v>20373</v>
      </c>
      <c r="F47" s="72">
        <v>4074600</v>
      </c>
      <c r="G47" s="72">
        <v>604275.82999999996</v>
      </c>
      <c r="H47" s="40">
        <v>29.660620919844892</v>
      </c>
    </row>
    <row r="48" spans="1:17">
      <c r="A48" s="10">
        <v>68</v>
      </c>
      <c r="B48" s="3" t="s">
        <v>132</v>
      </c>
      <c r="C48" s="25" t="s">
        <v>141</v>
      </c>
      <c r="D48" s="4" t="s">
        <v>142</v>
      </c>
      <c r="E48" s="72">
        <v>30075</v>
      </c>
      <c r="F48" s="72">
        <v>4962375</v>
      </c>
      <c r="G48" s="72">
        <v>735935.62</v>
      </c>
      <c r="H48" s="40">
        <v>24.47001230257689</v>
      </c>
    </row>
    <row r="49" spans="1:8">
      <c r="A49" s="11">
        <v>69</v>
      </c>
      <c r="B49" s="3" t="s">
        <v>132</v>
      </c>
      <c r="C49" s="25" t="s">
        <v>143</v>
      </c>
      <c r="D49" s="4" t="s">
        <v>144</v>
      </c>
      <c r="E49" s="72">
        <v>36823</v>
      </c>
      <c r="F49" s="72">
        <v>7364600</v>
      </c>
      <c r="G49" s="72">
        <v>1092193.05</v>
      </c>
      <c r="H49" s="40">
        <v>29.660621079216796</v>
      </c>
    </row>
    <row r="50" spans="1:8">
      <c r="A50" s="10">
        <v>70</v>
      </c>
      <c r="B50" s="3" t="s">
        <v>132</v>
      </c>
      <c r="C50" s="25" t="s">
        <v>145</v>
      </c>
      <c r="D50" s="4" t="s">
        <v>146</v>
      </c>
      <c r="E50" s="72">
        <v>27605</v>
      </c>
      <c r="F50" s="72">
        <v>4278775</v>
      </c>
      <c r="G50" s="72">
        <v>634555.62</v>
      </c>
      <c r="H50" s="40">
        <v>22.986981343959428</v>
      </c>
    </row>
    <row r="51" spans="1:8">
      <c r="A51" s="11">
        <v>71</v>
      </c>
      <c r="B51" s="3" t="s">
        <v>147</v>
      </c>
      <c r="C51" s="25" t="s">
        <v>148</v>
      </c>
      <c r="D51" s="4" t="s">
        <v>149</v>
      </c>
      <c r="E51" s="72">
        <v>104426</v>
      </c>
      <c r="F51" s="72">
        <v>13575380</v>
      </c>
      <c r="G51" s="72">
        <v>2013271.01</v>
      </c>
      <c r="H51" s="40">
        <v>19.279403692566984</v>
      </c>
    </row>
    <row r="52" spans="1:8">
      <c r="A52" s="10">
        <v>72</v>
      </c>
      <c r="B52" s="3" t="s">
        <v>147</v>
      </c>
      <c r="C52" s="25" t="s">
        <v>150</v>
      </c>
      <c r="D52" s="4" t="s">
        <v>151</v>
      </c>
      <c r="E52" s="72">
        <v>35184</v>
      </c>
      <c r="F52" s="72">
        <v>3342480</v>
      </c>
      <c r="G52" s="72">
        <v>495700.16</v>
      </c>
      <c r="H52" s="40">
        <v>14.088794906775806</v>
      </c>
    </row>
    <row r="53" spans="1:8">
      <c r="A53" s="10">
        <v>73</v>
      </c>
      <c r="B53" s="3" t="s">
        <v>147</v>
      </c>
      <c r="C53" s="25" t="s">
        <v>152</v>
      </c>
      <c r="D53" s="4" t="s">
        <v>153</v>
      </c>
      <c r="E53" s="72">
        <v>33679</v>
      </c>
      <c r="F53" s="72">
        <v>5051850</v>
      </c>
      <c r="G53" s="72">
        <v>749205.04</v>
      </c>
      <c r="H53" s="40">
        <v>22.245465720478638</v>
      </c>
    </row>
    <row r="54" spans="1:8">
      <c r="A54" s="11">
        <v>74</v>
      </c>
      <c r="B54" s="3" t="s">
        <v>147</v>
      </c>
      <c r="C54" s="26" t="s">
        <v>154</v>
      </c>
      <c r="D54" s="4" t="s">
        <v>155</v>
      </c>
      <c r="E54" s="72">
        <v>31398</v>
      </c>
      <c r="F54" s="72">
        <v>7064550</v>
      </c>
      <c r="G54" s="72">
        <v>1047694.7</v>
      </c>
      <c r="H54" s="40">
        <v>33.368198611376521</v>
      </c>
    </row>
    <row r="55" spans="1:8">
      <c r="A55" s="10">
        <v>75</v>
      </c>
      <c r="B55" s="3" t="s">
        <v>147</v>
      </c>
      <c r="C55" s="25" t="s">
        <v>156</v>
      </c>
      <c r="D55" s="4" t="s">
        <v>157</v>
      </c>
      <c r="E55" s="72">
        <v>33468</v>
      </c>
      <c r="F55" s="72">
        <v>5020200</v>
      </c>
      <c r="G55" s="72">
        <v>744511.25</v>
      </c>
      <c r="H55" s="40">
        <v>22.245465818094896</v>
      </c>
    </row>
    <row r="56" spans="1:8">
      <c r="A56" s="11">
        <v>76</v>
      </c>
      <c r="B56" s="3" t="s">
        <v>147</v>
      </c>
      <c r="C56" s="25" t="s">
        <v>158</v>
      </c>
      <c r="D56" s="4" t="s">
        <v>159</v>
      </c>
      <c r="E56" s="72">
        <v>14328</v>
      </c>
      <c r="F56" s="72">
        <v>3438720</v>
      </c>
      <c r="G56" s="72">
        <v>509972.85</v>
      </c>
      <c r="H56" s="40">
        <v>35.592744974874371</v>
      </c>
    </row>
    <row r="57" spans="1:8">
      <c r="A57" s="10">
        <v>77</v>
      </c>
      <c r="B57" s="3" t="s">
        <v>147</v>
      </c>
      <c r="C57" s="25" t="s">
        <v>160</v>
      </c>
      <c r="D57" s="4" t="s">
        <v>161</v>
      </c>
      <c r="E57" s="72">
        <v>14111</v>
      </c>
      <c r="F57" s="72">
        <v>1834430</v>
      </c>
      <c r="G57" s="72">
        <v>272051.67</v>
      </c>
      <c r="H57" s="40">
        <v>19.279404011055203</v>
      </c>
    </row>
    <row r="58" spans="1:8">
      <c r="A58" s="11">
        <v>1</v>
      </c>
      <c r="B58" s="11" t="s">
        <v>8</v>
      </c>
      <c r="C58" s="24" t="s">
        <v>163</v>
      </c>
      <c r="D58" s="12" t="s">
        <v>185</v>
      </c>
      <c r="E58" s="72">
        <v>8954</v>
      </c>
      <c r="F58" s="72">
        <v>671550</v>
      </c>
      <c r="G58" s="72">
        <v>99592.94</v>
      </c>
      <c r="H58" s="40">
        <v>11.122731740004468</v>
      </c>
    </row>
    <row r="59" spans="1:8">
      <c r="A59" s="10">
        <v>2</v>
      </c>
      <c r="B59" s="3" t="s">
        <v>8</v>
      </c>
      <c r="C59" s="25" t="s">
        <v>9</v>
      </c>
      <c r="D59" s="4" t="s">
        <v>10</v>
      </c>
      <c r="E59" s="72">
        <v>99305</v>
      </c>
      <c r="F59" s="72">
        <v>8937450</v>
      </c>
      <c r="G59" s="72">
        <v>1325451.5900000001</v>
      </c>
      <c r="H59" s="40">
        <v>13.347279492472685</v>
      </c>
    </row>
    <row r="60" spans="1:8">
      <c r="A60" s="10">
        <v>3</v>
      </c>
      <c r="B60" s="3" t="s">
        <v>8</v>
      </c>
      <c r="C60" s="25" t="s">
        <v>11</v>
      </c>
      <c r="D60" s="4" t="s">
        <v>12</v>
      </c>
      <c r="E60" s="72">
        <v>27358</v>
      </c>
      <c r="F60" s="72">
        <v>4377280</v>
      </c>
      <c r="G60" s="72">
        <v>649164.22</v>
      </c>
      <c r="H60" s="40">
        <v>23.728496966152495</v>
      </c>
    </row>
    <row r="61" spans="1:8">
      <c r="A61" s="11">
        <v>4</v>
      </c>
      <c r="B61" s="3" t="s">
        <v>8</v>
      </c>
      <c r="C61" s="25" t="s">
        <v>13</v>
      </c>
      <c r="D61" s="4" t="s">
        <v>14</v>
      </c>
      <c r="E61" s="72">
        <v>72296</v>
      </c>
      <c r="F61" s="72">
        <v>7229600</v>
      </c>
      <c r="G61" s="72">
        <v>1072172.1299999999</v>
      </c>
      <c r="H61" s="40">
        <v>14.830310528936593</v>
      </c>
    </row>
    <row r="62" spans="1:8">
      <c r="A62" s="10">
        <v>5</v>
      </c>
      <c r="B62" s="3" t="s">
        <v>8</v>
      </c>
      <c r="C62" s="25" t="s">
        <v>15</v>
      </c>
      <c r="D62" s="4" t="s">
        <v>16</v>
      </c>
      <c r="E62" s="72">
        <v>156277</v>
      </c>
      <c r="F62" s="72">
        <v>30474015</v>
      </c>
      <c r="G62" s="72">
        <v>4519391.05</v>
      </c>
      <c r="H62" s="40">
        <v>28.919105498569845</v>
      </c>
    </row>
    <row r="63" spans="1:8">
      <c r="A63" s="10">
        <v>6</v>
      </c>
      <c r="B63" s="3" t="s">
        <v>8</v>
      </c>
      <c r="C63" s="25" t="s">
        <v>17</v>
      </c>
      <c r="D63" s="4" t="s">
        <v>18</v>
      </c>
      <c r="E63" s="72">
        <v>111987</v>
      </c>
      <c r="F63" s="72">
        <v>22397400</v>
      </c>
      <c r="G63" s="72">
        <v>3321603.97</v>
      </c>
      <c r="H63" s="40">
        <v>29.660621054229512</v>
      </c>
    </row>
    <row r="64" spans="1:8">
      <c r="A64" s="11">
        <v>7</v>
      </c>
      <c r="B64" s="3" t="s">
        <v>8</v>
      </c>
      <c r="C64" s="25" t="s">
        <v>19</v>
      </c>
      <c r="D64" s="4" t="s">
        <v>20</v>
      </c>
      <c r="E64" s="72">
        <v>36360</v>
      </c>
      <c r="F64" s="72">
        <v>4363200</v>
      </c>
      <c r="G64" s="72">
        <v>647076.11</v>
      </c>
      <c r="H64" s="40">
        <v>17.796372662266226</v>
      </c>
    </row>
    <row r="65" spans="1:8">
      <c r="A65" s="10">
        <v>8</v>
      </c>
      <c r="B65" s="3" t="s">
        <v>8</v>
      </c>
      <c r="C65" s="25" t="s">
        <v>21</v>
      </c>
      <c r="D65" s="4" t="s">
        <v>22</v>
      </c>
      <c r="E65" s="72">
        <v>49580</v>
      </c>
      <c r="F65" s="72">
        <v>6941200</v>
      </c>
      <c r="G65" s="72">
        <v>1029401.51</v>
      </c>
      <c r="H65" s="40">
        <v>20.762434651068979</v>
      </c>
    </row>
    <row r="66" spans="1:8">
      <c r="A66" s="10">
        <v>9</v>
      </c>
      <c r="B66" s="3" t="s">
        <v>8</v>
      </c>
      <c r="C66" s="25" t="s">
        <v>23</v>
      </c>
      <c r="D66" s="4" t="s">
        <v>24</v>
      </c>
      <c r="E66" s="72">
        <v>72396</v>
      </c>
      <c r="F66" s="72">
        <v>7601580</v>
      </c>
      <c r="G66" s="72">
        <v>1127337.92</v>
      </c>
      <c r="H66" s="40">
        <v>15.571826067738549</v>
      </c>
    </row>
    <row r="67" spans="1:8">
      <c r="A67" s="11">
        <v>10</v>
      </c>
      <c r="B67" s="3" t="s">
        <v>8</v>
      </c>
      <c r="C67" s="25" t="s">
        <v>25</v>
      </c>
      <c r="D67" s="4" t="s">
        <v>26</v>
      </c>
      <c r="E67" s="72">
        <v>59800</v>
      </c>
      <c r="F67" s="72">
        <v>14352000</v>
      </c>
      <c r="G67" s="72">
        <v>2128446.16</v>
      </c>
      <c r="H67" s="40">
        <v>35.592745150501678</v>
      </c>
    </row>
    <row r="68" spans="1:8">
      <c r="A68" s="10">
        <v>11</v>
      </c>
      <c r="B68" s="3" t="s">
        <v>8</v>
      </c>
      <c r="C68" s="25" t="s">
        <v>27</v>
      </c>
      <c r="D68" s="4" t="s">
        <v>28</v>
      </c>
      <c r="E68" s="72">
        <v>75905</v>
      </c>
      <c r="F68" s="72">
        <v>5692875</v>
      </c>
      <c r="G68" s="72">
        <v>844271.04</v>
      </c>
      <c r="H68" s="40">
        <v>11.122732889796456</v>
      </c>
    </row>
    <row r="69" spans="1:8">
      <c r="A69" s="10">
        <v>12</v>
      </c>
      <c r="B69" s="3" t="s">
        <v>8</v>
      </c>
      <c r="C69" s="25" t="s">
        <v>29</v>
      </c>
      <c r="D69" s="4" t="s">
        <v>30</v>
      </c>
      <c r="E69" s="72">
        <v>7228</v>
      </c>
      <c r="F69" s="72">
        <v>1590160</v>
      </c>
      <c r="G69" s="72">
        <v>235825.67</v>
      </c>
      <c r="H69" s="40">
        <v>32.626683729939124</v>
      </c>
    </row>
    <row r="70" spans="1:8">
      <c r="A70" s="11">
        <v>13</v>
      </c>
      <c r="B70" s="3" t="s">
        <v>8</v>
      </c>
      <c r="C70" s="25" t="s">
        <v>31</v>
      </c>
      <c r="D70" s="4" t="s">
        <v>32</v>
      </c>
      <c r="E70" s="72">
        <v>31935</v>
      </c>
      <c r="F70" s="72">
        <v>2395125</v>
      </c>
      <c r="G70" s="72">
        <v>355204.47</v>
      </c>
      <c r="H70" s="40">
        <v>11.122732738374824</v>
      </c>
    </row>
    <row r="71" spans="1:8">
      <c r="A71" s="10">
        <v>14</v>
      </c>
      <c r="B71" s="3" t="s">
        <v>8</v>
      </c>
      <c r="C71" s="25" t="s">
        <v>33</v>
      </c>
      <c r="D71" s="4" t="s">
        <v>34</v>
      </c>
      <c r="E71" s="72">
        <v>30101</v>
      </c>
      <c r="F71" s="72">
        <v>3010100</v>
      </c>
      <c r="G71" s="72">
        <v>446407.18</v>
      </c>
      <c r="H71" s="40">
        <v>14.830310620909604</v>
      </c>
    </row>
    <row r="72" spans="1:8">
      <c r="A72" s="10">
        <v>15</v>
      </c>
      <c r="B72" s="3" t="s">
        <v>8</v>
      </c>
      <c r="C72" s="25" t="s">
        <v>35</v>
      </c>
      <c r="D72" s="4" t="s">
        <v>36</v>
      </c>
      <c r="E72" s="72">
        <v>40410</v>
      </c>
      <c r="F72" s="72">
        <v>6465600</v>
      </c>
      <c r="G72" s="72">
        <v>958868.56</v>
      </c>
      <c r="H72" s="40">
        <v>23.728496906706262</v>
      </c>
    </row>
    <row r="73" spans="1:8">
      <c r="A73" s="11">
        <v>16</v>
      </c>
      <c r="B73" s="3" t="s">
        <v>8</v>
      </c>
      <c r="C73" s="25" t="s">
        <v>37</v>
      </c>
      <c r="D73" s="4" t="s">
        <v>38</v>
      </c>
      <c r="E73" s="72">
        <v>36627</v>
      </c>
      <c r="F73" s="72">
        <v>6226590</v>
      </c>
      <c r="G73" s="72">
        <v>923422.63</v>
      </c>
      <c r="H73" s="40">
        <v>25.211527834657492</v>
      </c>
    </row>
    <row r="74" spans="1:8">
      <c r="A74" s="10">
        <v>17</v>
      </c>
      <c r="B74" s="3" t="s">
        <v>8</v>
      </c>
      <c r="C74" s="25" t="s">
        <v>39</v>
      </c>
      <c r="D74" s="4" t="s">
        <v>40</v>
      </c>
      <c r="E74" s="72">
        <v>36024</v>
      </c>
      <c r="F74" s="72">
        <v>3962640</v>
      </c>
      <c r="G74" s="72">
        <v>587671.81999999995</v>
      </c>
      <c r="H74" s="40">
        <v>16.313341661114812</v>
      </c>
    </row>
    <row r="75" spans="1:8">
      <c r="A75" s="10">
        <v>18</v>
      </c>
      <c r="B75" s="3" t="s">
        <v>8</v>
      </c>
      <c r="C75" s="25" t="s">
        <v>41</v>
      </c>
      <c r="D75" s="4" t="s">
        <v>42</v>
      </c>
      <c r="E75" s="72">
        <v>42568</v>
      </c>
      <c r="F75" s="72">
        <v>9577800</v>
      </c>
      <c r="G75" s="72">
        <v>1420417.48</v>
      </c>
      <c r="H75" s="40">
        <v>33.368198646870887</v>
      </c>
    </row>
    <row r="76" spans="1:8">
      <c r="A76" s="11">
        <v>19</v>
      </c>
      <c r="B76" s="3" t="s">
        <v>8</v>
      </c>
      <c r="C76" s="25" t="s">
        <v>43</v>
      </c>
      <c r="D76" s="4" t="s">
        <v>44</v>
      </c>
      <c r="E76" s="72">
        <v>12902</v>
      </c>
      <c r="F76" s="72">
        <v>3354520</v>
      </c>
      <c r="G76" s="72">
        <v>497485.73</v>
      </c>
      <c r="H76" s="40">
        <v>38.558807161680356</v>
      </c>
    </row>
    <row r="77" spans="1:8">
      <c r="A77" s="10">
        <v>20</v>
      </c>
      <c r="B77" s="3" t="s">
        <v>8</v>
      </c>
      <c r="C77" s="25" t="s">
        <v>45</v>
      </c>
      <c r="D77" s="4" t="s">
        <v>186</v>
      </c>
      <c r="E77" s="72">
        <v>28374</v>
      </c>
      <c r="F77" s="72">
        <v>4681710</v>
      </c>
      <c r="G77" s="72">
        <v>694312.13</v>
      </c>
      <c r="H77" s="40">
        <v>24.470012335236483</v>
      </c>
    </row>
    <row r="78" spans="1:8">
      <c r="A78" s="10">
        <v>21</v>
      </c>
      <c r="B78" s="3" t="s">
        <v>8</v>
      </c>
      <c r="C78" s="26" t="s">
        <v>46</v>
      </c>
      <c r="D78" s="4" t="s">
        <v>47</v>
      </c>
      <c r="E78" s="72">
        <v>26318</v>
      </c>
      <c r="F78" s="72">
        <v>2631800</v>
      </c>
      <c r="G78" s="72">
        <v>390304.11</v>
      </c>
      <c r="H78" s="40">
        <v>14.83031043392355</v>
      </c>
    </row>
    <row r="79" spans="1:8">
      <c r="A79" s="11">
        <v>22</v>
      </c>
      <c r="B79" s="3" t="s">
        <v>8</v>
      </c>
      <c r="C79" s="26" t="s">
        <v>48</v>
      </c>
      <c r="D79" s="4" t="s">
        <v>49</v>
      </c>
      <c r="E79" s="72">
        <v>16897</v>
      </c>
      <c r="F79" s="72">
        <v>4224250</v>
      </c>
      <c r="G79" s="72">
        <v>626469.39</v>
      </c>
      <c r="H79" s="40">
        <v>37.075776173285199</v>
      </c>
    </row>
    <row r="80" spans="1:8">
      <c r="A80" s="10">
        <v>23</v>
      </c>
      <c r="B80" s="8" t="s">
        <v>8</v>
      </c>
      <c r="C80" s="27" t="s">
        <v>50</v>
      </c>
      <c r="D80" s="5" t="s">
        <v>51</v>
      </c>
      <c r="E80" s="72">
        <v>14783</v>
      </c>
      <c r="F80" s="72">
        <v>1478300</v>
      </c>
      <c r="G80" s="72">
        <v>219236.48000000001</v>
      </c>
      <c r="H80" s="40">
        <v>14.8303104917811</v>
      </c>
    </row>
  </sheetData>
  <sortState ref="K6:Q31">
    <sortCondition descending="1" ref="Q6:Q31"/>
  </sortState>
  <mergeCells count="1">
    <mergeCell ref="B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2"/>
  <sheetViews>
    <sheetView topLeftCell="E1" workbookViewId="0">
      <selection activeCell="K28" sqref="K28"/>
    </sheetView>
  </sheetViews>
  <sheetFormatPr defaultRowHeight="14"/>
  <cols>
    <col min="1" max="1" width="5" customWidth="1"/>
    <col min="2" max="2" width="8.08203125" customWidth="1"/>
    <col min="3" max="3" width="6" bestFit="1" customWidth="1"/>
    <col min="4" max="4" width="12.5" customWidth="1"/>
    <col min="5" max="5" width="8.9140625" style="72" bestFit="1" customWidth="1"/>
    <col min="6" max="6" width="10.9140625" style="72" bestFit="1" customWidth="1"/>
    <col min="7" max="7" width="12.5" style="87" bestFit="1" customWidth="1"/>
    <col min="8" max="8" width="8.75" style="87" bestFit="1" customWidth="1"/>
    <col min="10" max="10" width="12.83203125" bestFit="1" customWidth="1"/>
    <col min="11" max="11" width="17.5" customWidth="1"/>
    <col min="12" max="12" width="16" bestFit="1" customWidth="1"/>
    <col min="13" max="13" width="24.83203125" bestFit="1" customWidth="1"/>
    <col min="14" max="14" width="21.25" bestFit="1" customWidth="1"/>
  </cols>
  <sheetData>
    <row r="2" spans="1:14">
      <c r="A2" s="1"/>
      <c r="B2" s="6"/>
      <c r="C2" s="6"/>
      <c r="D2" s="6"/>
      <c r="E2" s="72">
        <v>3445974</v>
      </c>
      <c r="F2" s="72">
        <v>599039630</v>
      </c>
      <c r="G2" s="87">
        <v>73304113</v>
      </c>
      <c r="H2" s="87">
        <v>21.272392943185295</v>
      </c>
    </row>
    <row r="3" spans="1:14" ht="14" customHeight="1">
      <c r="A3" s="1"/>
      <c r="B3" s="85" t="s">
        <v>270</v>
      </c>
      <c r="C3" s="85"/>
      <c r="D3" s="86"/>
    </row>
    <row r="4" spans="1:14">
      <c r="A4" s="1"/>
      <c r="B4" s="2"/>
      <c r="C4" s="1"/>
      <c r="D4" s="9" t="s">
        <v>1</v>
      </c>
      <c r="E4" s="89"/>
      <c r="F4" s="90"/>
      <c r="G4" s="88"/>
    </row>
    <row r="5" spans="1:14" ht="28">
      <c r="A5" s="7" t="s">
        <v>2</v>
      </c>
      <c r="B5" s="7" t="s">
        <v>3</v>
      </c>
      <c r="C5" s="7" t="s">
        <v>4</v>
      </c>
      <c r="D5" s="7" t="s">
        <v>5</v>
      </c>
      <c r="E5" s="89" t="s">
        <v>273</v>
      </c>
      <c r="F5" s="90" t="s">
        <v>192</v>
      </c>
      <c r="G5" s="88" t="s">
        <v>271</v>
      </c>
      <c r="H5" s="87" t="s">
        <v>0</v>
      </c>
      <c r="J5" s="91" t="s">
        <v>288</v>
      </c>
      <c r="K5" t="s">
        <v>290</v>
      </c>
      <c r="L5" t="s">
        <v>291</v>
      </c>
      <c r="M5" t="s">
        <v>292</v>
      </c>
      <c r="N5" t="s">
        <v>293</v>
      </c>
    </row>
    <row r="6" spans="1:14">
      <c r="A6" s="11">
        <v>1</v>
      </c>
      <c r="B6" s="11" t="s">
        <v>8</v>
      </c>
      <c r="C6" s="24" t="s">
        <v>163</v>
      </c>
      <c r="D6" s="12" t="s">
        <v>185</v>
      </c>
      <c r="E6" s="72">
        <v>8954</v>
      </c>
      <c r="F6" s="72">
        <v>895400</v>
      </c>
      <c r="G6" s="87">
        <v>109569.54000000001</v>
      </c>
      <c r="H6" s="87">
        <v>12.236937681483138</v>
      </c>
      <c r="J6" s="92" t="s">
        <v>147</v>
      </c>
      <c r="K6" s="93">
        <v>266594</v>
      </c>
      <c r="L6" s="93">
        <v>50440000</v>
      </c>
      <c r="M6" s="93">
        <v>6172311.9399999995</v>
      </c>
      <c r="N6" s="93">
        <v>25.697571539064448</v>
      </c>
    </row>
    <row r="7" spans="1:14">
      <c r="A7" s="10">
        <v>2</v>
      </c>
      <c r="B7" s="3" t="s">
        <v>8</v>
      </c>
      <c r="C7" s="25" t="s">
        <v>9</v>
      </c>
      <c r="D7" s="4" t="s">
        <v>10</v>
      </c>
      <c r="E7" s="72">
        <v>99305</v>
      </c>
      <c r="F7" s="72">
        <v>12909650</v>
      </c>
      <c r="G7" s="87">
        <v>1579745.97</v>
      </c>
      <c r="H7" s="87">
        <v>15.908020442072402</v>
      </c>
      <c r="J7" s="92" t="s">
        <v>111</v>
      </c>
      <c r="K7" s="93">
        <v>395268</v>
      </c>
      <c r="L7" s="93">
        <v>53785980</v>
      </c>
      <c r="M7" s="93">
        <v>6581757.4600000009</v>
      </c>
      <c r="N7" s="93">
        <v>18.110669600957202</v>
      </c>
    </row>
    <row r="8" spans="1:14">
      <c r="A8" s="10">
        <v>3</v>
      </c>
      <c r="B8" s="3" t="s">
        <v>8</v>
      </c>
      <c r="C8" s="25" t="s">
        <v>11</v>
      </c>
      <c r="D8" s="4" t="s">
        <v>12</v>
      </c>
      <c r="E8" s="72">
        <v>27358</v>
      </c>
      <c r="F8" s="72">
        <v>5745180</v>
      </c>
      <c r="G8" s="87">
        <v>703034.16</v>
      </c>
      <c r="H8" s="87">
        <v>25.69757145990204</v>
      </c>
      <c r="J8" s="92" t="s">
        <v>8</v>
      </c>
      <c r="K8" s="93">
        <v>1094385</v>
      </c>
      <c r="L8" s="93">
        <v>202336030</v>
      </c>
      <c r="M8" s="93">
        <v>24759736.170000006</v>
      </c>
      <c r="N8" s="93">
        <v>23.516204069248083</v>
      </c>
    </row>
    <row r="9" spans="1:14">
      <c r="A9" s="11">
        <v>4</v>
      </c>
      <c r="B9" s="3" t="s">
        <v>8</v>
      </c>
      <c r="C9" s="25" t="s">
        <v>13</v>
      </c>
      <c r="D9" s="4" t="s">
        <v>14</v>
      </c>
      <c r="E9" s="72">
        <v>72296</v>
      </c>
      <c r="F9" s="72">
        <v>10844400</v>
      </c>
      <c r="G9" s="87">
        <v>1327022.5900000001</v>
      </c>
      <c r="H9" s="87">
        <v>18.355408183025343</v>
      </c>
      <c r="J9" s="92" t="s">
        <v>132</v>
      </c>
      <c r="K9" s="93">
        <v>284351</v>
      </c>
      <c r="L9" s="93">
        <v>43532260</v>
      </c>
      <c r="M9" s="93">
        <v>5327016.03</v>
      </c>
      <c r="N9" s="93">
        <v>21.152422864137375</v>
      </c>
    </row>
    <row r="10" spans="1:14">
      <c r="A10" s="10">
        <v>5</v>
      </c>
      <c r="B10" s="3" t="s">
        <v>8</v>
      </c>
      <c r="C10" s="25" t="s">
        <v>15</v>
      </c>
      <c r="D10" s="4" t="s">
        <v>16</v>
      </c>
      <c r="E10" s="72">
        <v>156277</v>
      </c>
      <c r="F10" s="72">
        <v>29692630</v>
      </c>
      <c r="G10" s="87">
        <v>3633468.97</v>
      </c>
      <c r="H10" s="87">
        <v>23.250183776243468</v>
      </c>
      <c r="J10" s="92" t="s">
        <v>52</v>
      </c>
      <c r="K10" s="93">
        <v>1405376</v>
      </c>
      <c r="L10" s="93">
        <v>248945360</v>
      </c>
      <c r="M10" s="93">
        <v>30463291.380000003</v>
      </c>
      <c r="N10" s="93">
        <v>19.415942922561008</v>
      </c>
    </row>
    <row r="11" spans="1:14">
      <c r="A11" s="10">
        <v>6</v>
      </c>
      <c r="B11" s="3" t="s">
        <v>8</v>
      </c>
      <c r="C11" s="25" t="s">
        <v>17</v>
      </c>
      <c r="D11" s="4" t="s">
        <v>18</v>
      </c>
      <c r="E11" s="72">
        <v>111987</v>
      </c>
      <c r="F11" s="72">
        <v>27996750</v>
      </c>
      <c r="G11" s="87">
        <v>3425945.17</v>
      </c>
      <c r="H11" s="87">
        <v>30.592347058140675</v>
      </c>
      <c r="J11" s="92" t="s">
        <v>289</v>
      </c>
      <c r="K11" s="93">
        <v>3445974</v>
      </c>
      <c r="L11" s="93">
        <v>599039630</v>
      </c>
      <c r="M11" s="93">
        <v>73304112.979999989</v>
      </c>
      <c r="N11" s="93">
        <v>21.200099196123652</v>
      </c>
    </row>
    <row r="12" spans="1:14">
      <c r="A12" s="11">
        <v>7</v>
      </c>
      <c r="B12" s="3" t="s">
        <v>8</v>
      </c>
      <c r="C12" s="25" t="s">
        <v>19</v>
      </c>
      <c r="D12" s="4" t="s">
        <v>20</v>
      </c>
      <c r="E12" s="72">
        <v>36360</v>
      </c>
      <c r="F12" s="72">
        <v>6181200</v>
      </c>
      <c r="G12" s="87">
        <v>756389.66</v>
      </c>
      <c r="H12" s="87">
        <v>20.802795929592961</v>
      </c>
    </row>
    <row r="13" spans="1:14">
      <c r="A13" s="10">
        <v>8</v>
      </c>
      <c r="B13" s="3" t="s">
        <v>8</v>
      </c>
      <c r="C13" s="25" t="s">
        <v>21</v>
      </c>
      <c r="D13" s="4" t="s">
        <v>22</v>
      </c>
      <c r="E13" s="72">
        <v>49580</v>
      </c>
      <c r="F13" s="72">
        <v>9420200</v>
      </c>
      <c r="G13" s="87">
        <v>1152744.1100000001</v>
      </c>
      <c r="H13" s="87">
        <v>23.250183743444939</v>
      </c>
    </row>
    <row r="14" spans="1:14">
      <c r="A14" s="10">
        <v>9</v>
      </c>
      <c r="B14" s="3" t="s">
        <v>8</v>
      </c>
      <c r="C14" s="25" t="s">
        <v>23</v>
      </c>
      <c r="D14" s="4" t="s">
        <v>24</v>
      </c>
      <c r="E14" s="72">
        <v>72396</v>
      </c>
      <c r="F14" s="72">
        <v>9411480</v>
      </c>
      <c r="G14" s="87">
        <v>1151677.05</v>
      </c>
      <c r="H14" s="87">
        <v>15.908020470744241</v>
      </c>
    </row>
    <row r="15" spans="1:14">
      <c r="A15" s="11">
        <v>10</v>
      </c>
      <c r="B15" s="3" t="s">
        <v>8</v>
      </c>
      <c r="C15" s="25" t="s">
        <v>25</v>
      </c>
      <c r="D15" s="4" t="s">
        <v>26</v>
      </c>
      <c r="E15" s="72">
        <v>59800</v>
      </c>
      <c r="F15" s="72">
        <v>17342000</v>
      </c>
      <c r="G15" s="87">
        <v>2122129.9300000002</v>
      </c>
      <c r="H15" s="87">
        <v>35.487122575250837</v>
      </c>
    </row>
    <row r="16" spans="1:14">
      <c r="A16" s="10">
        <v>11</v>
      </c>
      <c r="B16" s="3" t="s">
        <v>8</v>
      </c>
      <c r="C16" s="25" t="s">
        <v>27</v>
      </c>
      <c r="D16" s="4" t="s">
        <v>28</v>
      </c>
      <c r="E16" s="72">
        <v>75905</v>
      </c>
      <c r="F16" s="72">
        <v>7590500</v>
      </c>
      <c r="G16" s="87">
        <v>928844.84</v>
      </c>
      <c r="H16" s="87">
        <v>12.236938805085304</v>
      </c>
    </row>
    <row r="17" spans="1:8">
      <c r="A17" s="10">
        <v>12</v>
      </c>
      <c r="B17" s="3" t="s">
        <v>8</v>
      </c>
      <c r="C17" s="25" t="s">
        <v>29</v>
      </c>
      <c r="D17" s="4" t="s">
        <v>30</v>
      </c>
      <c r="E17" s="72">
        <v>7228</v>
      </c>
      <c r="F17" s="72">
        <v>1951560</v>
      </c>
      <c r="G17" s="87">
        <v>238811.2</v>
      </c>
      <c r="H17" s="87">
        <v>33.039734366353073</v>
      </c>
    </row>
    <row r="18" spans="1:8">
      <c r="A18" s="11">
        <v>13</v>
      </c>
      <c r="B18" s="3" t="s">
        <v>8</v>
      </c>
      <c r="C18" s="25" t="s">
        <v>31</v>
      </c>
      <c r="D18" s="4" t="s">
        <v>32</v>
      </c>
      <c r="E18" s="72">
        <v>31935</v>
      </c>
      <c r="F18" s="72">
        <v>3193500</v>
      </c>
      <c r="G18" s="87">
        <v>390786.64</v>
      </c>
      <c r="H18" s="87">
        <v>12.236938781900736</v>
      </c>
    </row>
    <row r="19" spans="1:8">
      <c r="A19" s="10">
        <v>14</v>
      </c>
      <c r="B19" s="3" t="s">
        <v>8</v>
      </c>
      <c r="C19" s="25" t="s">
        <v>33</v>
      </c>
      <c r="D19" s="4" t="s">
        <v>34</v>
      </c>
      <c r="E19" s="72">
        <v>30101</v>
      </c>
      <c r="F19" s="72">
        <v>4515150</v>
      </c>
      <c r="G19" s="87">
        <v>552516.14</v>
      </c>
      <c r="H19" s="87">
        <v>18.355408125975881</v>
      </c>
    </row>
    <row r="20" spans="1:8">
      <c r="A20" s="10">
        <v>15</v>
      </c>
      <c r="B20" s="3" t="s">
        <v>8</v>
      </c>
      <c r="C20" s="25" t="s">
        <v>35</v>
      </c>
      <c r="D20" s="4" t="s">
        <v>36</v>
      </c>
      <c r="E20" s="72">
        <v>40410</v>
      </c>
      <c r="F20" s="72">
        <v>9698400</v>
      </c>
      <c r="G20" s="87">
        <v>1186787.27</v>
      </c>
      <c r="H20" s="87">
        <v>29.368653056174214</v>
      </c>
    </row>
    <row r="21" spans="1:8">
      <c r="A21" s="11">
        <v>16</v>
      </c>
      <c r="B21" s="3" t="s">
        <v>8</v>
      </c>
      <c r="C21" s="25" t="s">
        <v>37</v>
      </c>
      <c r="D21" s="4" t="s">
        <v>38</v>
      </c>
      <c r="E21" s="72">
        <v>36627</v>
      </c>
      <c r="F21" s="72">
        <v>8057940</v>
      </c>
      <c r="G21" s="87">
        <v>986045.19</v>
      </c>
      <c r="H21" s="87">
        <v>26.921265459906625</v>
      </c>
    </row>
    <row r="22" spans="1:8">
      <c r="A22" s="10">
        <v>17</v>
      </c>
      <c r="B22" s="3" t="s">
        <v>8</v>
      </c>
      <c r="C22" s="25" t="s">
        <v>39</v>
      </c>
      <c r="D22" s="4" t="s">
        <v>40</v>
      </c>
      <c r="E22" s="72">
        <v>36024</v>
      </c>
      <c r="F22" s="72">
        <v>5403600</v>
      </c>
      <c r="G22" s="87">
        <v>661235.23</v>
      </c>
      <c r="H22" s="87">
        <v>18.355408338885187</v>
      </c>
    </row>
    <row r="23" spans="1:8">
      <c r="A23" s="10">
        <v>18</v>
      </c>
      <c r="B23" s="3" t="s">
        <v>8</v>
      </c>
      <c r="C23" s="25" t="s">
        <v>41</v>
      </c>
      <c r="D23" s="4" t="s">
        <v>42</v>
      </c>
      <c r="E23" s="72">
        <v>42568</v>
      </c>
      <c r="F23" s="72">
        <v>11067680</v>
      </c>
      <c r="G23" s="87">
        <v>1354345.23</v>
      </c>
      <c r="H23" s="87">
        <v>31.81604092275888</v>
      </c>
    </row>
    <row r="24" spans="1:8">
      <c r="A24" s="11">
        <v>19</v>
      </c>
      <c r="B24" s="3" t="s">
        <v>8</v>
      </c>
      <c r="C24" s="25" t="s">
        <v>43</v>
      </c>
      <c r="D24" s="4" t="s">
        <v>44</v>
      </c>
      <c r="E24" s="72">
        <v>12902</v>
      </c>
      <c r="F24" s="72">
        <v>4644720</v>
      </c>
      <c r="G24" s="87">
        <v>568371.54</v>
      </c>
      <c r="H24" s="87">
        <v>44.052979383041389</v>
      </c>
    </row>
    <row r="25" spans="1:8">
      <c r="A25" s="10">
        <v>20</v>
      </c>
      <c r="B25" s="3" t="s">
        <v>8</v>
      </c>
      <c r="C25" s="25" t="s">
        <v>45</v>
      </c>
      <c r="D25" s="4" t="s">
        <v>186</v>
      </c>
      <c r="E25" s="72">
        <v>28374</v>
      </c>
      <c r="F25" s="72">
        <v>4539840</v>
      </c>
      <c r="G25" s="87">
        <v>555537.43999999994</v>
      </c>
      <c r="H25" s="87">
        <v>19.579101994783954</v>
      </c>
    </row>
    <row r="26" spans="1:8">
      <c r="A26" s="10">
        <v>21</v>
      </c>
      <c r="B26" s="3" t="s">
        <v>8</v>
      </c>
      <c r="C26" s="26" t="s">
        <v>46</v>
      </c>
      <c r="D26" s="4" t="s">
        <v>47</v>
      </c>
      <c r="E26" s="72">
        <v>26318</v>
      </c>
      <c r="F26" s="72">
        <v>3947700</v>
      </c>
      <c r="G26" s="87">
        <v>483077.63</v>
      </c>
      <c r="H26" s="87">
        <v>18.3554080857208</v>
      </c>
    </row>
    <row r="27" spans="1:8">
      <c r="A27" s="11">
        <v>22</v>
      </c>
      <c r="B27" s="3" t="s">
        <v>8</v>
      </c>
      <c r="C27" s="26" t="s">
        <v>48</v>
      </c>
      <c r="D27" s="4" t="s">
        <v>49</v>
      </c>
      <c r="E27" s="72">
        <v>16897</v>
      </c>
      <c r="F27" s="72">
        <v>5069100</v>
      </c>
      <c r="G27" s="87">
        <v>620302.67000000004</v>
      </c>
      <c r="H27" s="87">
        <v>36.710816713025984</v>
      </c>
    </row>
    <row r="28" spans="1:8">
      <c r="A28" s="10">
        <v>23</v>
      </c>
      <c r="B28" s="8" t="s">
        <v>8</v>
      </c>
      <c r="C28" s="27" t="s">
        <v>50</v>
      </c>
      <c r="D28" s="5" t="s">
        <v>51</v>
      </c>
      <c r="E28" s="72">
        <v>14783</v>
      </c>
      <c r="F28" s="72">
        <v>2217450</v>
      </c>
      <c r="G28" s="87">
        <v>271348</v>
      </c>
      <c r="H28" s="87">
        <v>18.355408239193668</v>
      </c>
    </row>
    <row r="29" spans="1:8">
      <c r="A29" s="10">
        <v>24</v>
      </c>
      <c r="B29" s="3" t="s">
        <v>52</v>
      </c>
      <c r="C29" s="25" t="s">
        <v>53</v>
      </c>
      <c r="D29" s="4" t="s">
        <v>54</v>
      </c>
      <c r="E29" s="72">
        <v>43857</v>
      </c>
      <c r="F29" s="72">
        <v>0</v>
      </c>
      <c r="G29" s="87">
        <v>0</v>
      </c>
      <c r="H29" s="87">
        <v>0</v>
      </c>
    </row>
    <row r="30" spans="1:8">
      <c r="A30" s="11">
        <v>25</v>
      </c>
      <c r="B30" s="3" t="s">
        <v>52</v>
      </c>
      <c r="C30" s="25" t="s">
        <v>55</v>
      </c>
      <c r="D30" s="4" t="s">
        <v>56</v>
      </c>
      <c r="E30" s="72">
        <v>53711</v>
      </c>
      <c r="F30" s="72">
        <v>5371100</v>
      </c>
      <c r="G30" s="87">
        <v>657258.22</v>
      </c>
      <c r="H30" s="87">
        <v>12.236938802107575</v>
      </c>
    </row>
    <row r="31" spans="1:8">
      <c r="A31" s="10">
        <v>26</v>
      </c>
      <c r="B31" s="3" t="s">
        <v>52</v>
      </c>
      <c r="C31" s="25" t="s">
        <v>57</v>
      </c>
      <c r="D31" s="4" t="s">
        <v>58</v>
      </c>
      <c r="E31" s="72">
        <v>28805</v>
      </c>
      <c r="F31" s="72">
        <v>6913200</v>
      </c>
      <c r="G31" s="87">
        <v>845964.05</v>
      </c>
      <c r="H31" s="87">
        <v>29.368653011629927</v>
      </c>
    </row>
    <row r="32" spans="1:8">
      <c r="A32" s="10">
        <v>27</v>
      </c>
      <c r="B32" s="3" t="s">
        <v>52</v>
      </c>
      <c r="C32" s="25" t="s">
        <v>59</v>
      </c>
      <c r="D32" s="4" t="s">
        <v>60</v>
      </c>
      <c r="E32" s="72">
        <v>78805</v>
      </c>
      <c r="F32" s="72">
        <v>31522000</v>
      </c>
      <c r="G32" s="87">
        <v>3857327.85</v>
      </c>
      <c r="H32" s="87">
        <v>48.947755218577505</v>
      </c>
    </row>
    <row r="33" spans="1:8">
      <c r="A33" s="11">
        <v>28</v>
      </c>
      <c r="B33" s="3" t="s">
        <v>52</v>
      </c>
      <c r="C33" s="25" t="s">
        <v>61</v>
      </c>
      <c r="D33" s="4" t="s">
        <v>62</v>
      </c>
      <c r="E33" s="72">
        <v>61370</v>
      </c>
      <c r="F33" s="72">
        <v>11046600</v>
      </c>
      <c r="G33" s="87">
        <v>1351765.68</v>
      </c>
      <c r="H33" s="87">
        <v>22.026489815870946</v>
      </c>
    </row>
    <row r="34" spans="1:8">
      <c r="A34" s="10">
        <v>29</v>
      </c>
      <c r="B34" s="3" t="s">
        <v>52</v>
      </c>
      <c r="C34" s="25" t="s">
        <v>63</v>
      </c>
      <c r="D34" s="4" t="s">
        <v>64</v>
      </c>
      <c r="E34" s="72">
        <v>45714</v>
      </c>
      <c r="F34" s="72">
        <v>8685660</v>
      </c>
      <c r="G34" s="87">
        <v>1062858.8999999999</v>
      </c>
      <c r="H34" s="87">
        <v>23.250183751148441</v>
      </c>
    </row>
    <row r="35" spans="1:8">
      <c r="A35" s="10">
        <v>30</v>
      </c>
      <c r="B35" s="3" t="s">
        <v>52</v>
      </c>
      <c r="C35" s="25" t="s">
        <v>65</v>
      </c>
      <c r="D35" s="4" t="s">
        <v>66</v>
      </c>
      <c r="E35" s="72">
        <v>57128</v>
      </c>
      <c r="F35" s="72">
        <v>10283040</v>
      </c>
      <c r="G35" s="87">
        <v>1258329.31</v>
      </c>
      <c r="H35" s="87">
        <v>22.026489812351212</v>
      </c>
    </row>
    <row r="36" spans="1:8">
      <c r="A36" s="11">
        <v>31</v>
      </c>
      <c r="B36" s="3" t="s">
        <v>52</v>
      </c>
      <c r="C36" s="25" t="s">
        <v>67</v>
      </c>
      <c r="D36" s="4" t="s">
        <v>68</v>
      </c>
      <c r="E36" s="72">
        <v>73560</v>
      </c>
      <c r="F36" s="72">
        <v>19861200</v>
      </c>
      <c r="G36" s="87">
        <v>2430402.89</v>
      </c>
      <c r="H36" s="87">
        <v>33.03973477433388</v>
      </c>
    </row>
    <row r="37" spans="1:8">
      <c r="A37" s="10">
        <v>32</v>
      </c>
      <c r="B37" s="3" t="s">
        <v>52</v>
      </c>
      <c r="C37" s="25" t="s">
        <v>69</v>
      </c>
      <c r="D37" s="4" t="s">
        <v>70</v>
      </c>
      <c r="E37" s="72">
        <v>91814</v>
      </c>
      <c r="F37" s="72">
        <v>22035360</v>
      </c>
      <c r="G37" s="87">
        <v>2696453.52</v>
      </c>
      <c r="H37" s="87">
        <v>29.368653146578954</v>
      </c>
    </row>
    <row r="38" spans="1:8">
      <c r="A38" s="10">
        <v>33</v>
      </c>
      <c r="B38" s="3" t="s">
        <v>52</v>
      </c>
      <c r="C38" s="25" t="s">
        <v>71</v>
      </c>
      <c r="D38" s="4" t="s">
        <v>72</v>
      </c>
      <c r="E38" s="72">
        <v>31682</v>
      </c>
      <c r="F38" s="72">
        <v>7920500</v>
      </c>
      <c r="G38" s="87">
        <v>969226.74</v>
      </c>
      <c r="H38" s="87">
        <v>30.592347074048355</v>
      </c>
    </row>
    <row r="39" spans="1:8">
      <c r="A39" s="11">
        <v>34</v>
      </c>
      <c r="B39" s="3" t="s">
        <v>52</v>
      </c>
      <c r="C39" s="25" t="s">
        <v>73</v>
      </c>
      <c r="D39" s="4" t="s">
        <v>74</v>
      </c>
      <c r="E39" s="72">
        <v>62934</v>
      </c>
      <c r="F39" s="72">
        <v>10698780</v>
      </c>
      <c r="G39" s="87">
        <v>1309203.1599999999</v>
      </c>
      <c r="H39" s="87">
        <v>20.802795944958209</v>
      </c>
    </row>
    <row r="40" spans="1:8">
      <c r="A40" s="10">
        <v>35</v>
      </c>
      <c r="B40" s="3" t="s">
        <v>52</v>
      </c>
      <c r="C40" s="25" t="s">
        <v>75</v>
      </c>
      <c r="D40" s="4" t="s">
        <v>76</v>
      </c>
      <c r="E40" s="72">
        <v>107746</v>
      </c>
      <c r="F40" s="72">
        <v>10774600</v>
      </c>
      <c r="G40" s="87">
        <v>1318481.21</v>
      </c>
      <c r="H40" s="87">
        <v>12.23693881907449</v>
      </c>
    </row>
    <row r="41" spans="1:8">
      <c r="A41" s="10">
        <v>36</v>
      </c>
      <c r="B41" s="3" t="s">
        <v>52</v>
      </c>
      <c r="C41" s="25" t="s">
        <v>77</v>
      </c>
      <c r="D41" s="4" t="s">
        <v>78</v>
      </c>
      <c r="E41" s="72">
        <v>97152</v>
      </c>
      <c r="F41" s="72">
        <v>11658240</v>
      </c>
      <c r="G41" s="87">
        <v>1426611.7</v>
      </c>
      <c r="H41" s="87">
        <v>14.684326622200263</v>
      </c>
    </row>
    <row r="42" spans="1:8">
      <c r="A42" s="11">
        <v>37</v>
      </c>
      <c r="B42" s="3" t="s">
        <v>52</v>
      </c>
      <c r="C42" s="25" t="s">
        <v>79</v>
      </c>
      <c r="D42" s="4" t="s">
        <v>80</v>
      </c>
      <c r="E42" s="72">
        <v>24542</v>
      </c>
      <c r="F42" s="72">
        <v>2699620</v>
      </c>
      <c r="G42" s="87">
        <v>330350.84999999998</v>
      </c>
      <c r="H42" s="87">
        <v>13.460632792763425</v>
      </c>
    </row>
    <row r="43" spans="1:8">
      <c r="A43" s="10">
        <v>38</v>
      </c>
      <c r="B43" s="3" t="s">
        <v>52</v>
      </c>
      <c r="C43" s="25" t="s">
        <v>81</v>
      </c>
      <c r="D43" s="4" t="s">
        <v>82</v>
      </c>
      <c r="E43" s="72">
        <v>37102</v>
      </c>
      <c r="F43" s="72">
        <v>9275500</v>
      </c>
      <c r="G43" s="87">
        <v>1135037.26</v>
      </c>
      <c r="H43" s="87">
        <v>30.592347043286075</v>
      </c>
    </row>
    <row r="44" spans="1:8">
      <c r="A44" s="10">
        <v>39</v>
      </c>
      <c r="B44" s="3" t="s">
        <v>52</v>
      </c>
      <c r="C44" s="25" t="s">
        <v>83</v>
      </c>
      <c r="D44" s="4" t="s">
        <v>84</v>
      </c>
      <c r="E44" s="72">
        <v>41361</v>
      </c>
      <c r="F44" s="72">
        <v>10340250</v>
      </c>
      <c r="G44" s="87">
        <v>1265330.07</v>
      </c>
      <c r="H44" s="87">
        <v>30.592347138608837</v>
      </c>
    </row>
    <row r="45" spans="1:8">
      <c r="A45" s="11">
        <v>40</v>
      </c>
      <c r="B45" s="3" t="s">
        <v>52</v>
      </c>
      <c r="C45" s="25" t="s">
        <v>85</v>
      </c>
      <c r="D45" s="4" t="s">
        <v>86</v>
      </c>
      <c r="E45" s="72">
        <v>20602</v>
      </c>
      <c r="F45" s="72">
        <v>2884280</v>
      </c>
      <c r="G45" s="87">
        <v>352947.58</v>
      </c>
      <c r="H45" s="87">
        <v>17.13171439666052</v>
      </c>
    </row>
    <row r="46" spans="1:8">
      <c r="A46" s="10">
        <v>41</v>
      </c>
      <c r="B46" s="3" t="s">
        <v>52</v>
      </c>
      <c r="C46" s="25" t="s">
        <v>87</v>
      </c>
      <c r="D46" s="4" t="s">
        <v>88</v>
      </c>
      <c r="E46" s="72">
        <v>42088</v>
      </c>
      <c r="F46" s="72">
        <v>5471440</v>
      </c>
      <c r="G46" s="87">
        <v>669536.77</v>
      </c>
      <c r="H46" s="87">
        <v>15.908020575936135</v>
      </c>
    </row>
    <row r="47" spans="1:8">
      <c r="A47" s="10">
        <v>42</v>
      </c>
      <c r="B47" s="3" t="s">
        <v>52</v>
      </c>
      <c r="C47" s="25" t="s">
        <v>89</v>
      </c>
      <c r="D47" s="4" t="s">
        <v>90</v>
      </c>
      <c r="E47" s="72">
        <v>22878</v>
      </c>
      <c r="F47" s="72">
        <v>4118040</v>
      </c>
      <c r="G47" s="87">
        <v>503922.04</v>
      </c>
      <c r="H47" s="87">
        <v>22.026490077804002</v>
      </c>
    </row>
    <row r="48" spans="1:8">
      <c r="A48" s="11">
        <v>43</v>
      </c>
      <c r="B48" s="3" t="s">
        <v>52</v>
      </c>
      <c r="C48" s="25" t="s">
        <v>91</v>
      </c>
      <c r="D48" s="4" t="s">
        <v>92</v>
      </c>
      <c r="E48" s="72">
        <v>134088</v>
      </c>
      <c r="F48" s="72">
        <v>16090560</v>
      </c>
      <c r="G48" s="87">
        <v>1968991.98</v>
      </c>
      <c r="H48" s="87">
        <v>14.684326561660999</v>
      </c>
    </row>
    <row r="49" spans="1:8">
      <c r="A49" s="10">
        <v>44</v>
      </c>
      <c r="B49" s="3" t="s">
        <v>52</v>
      </c>
      <c r="C49" s="25" t="s">
        <v>99</v>
      </c>
      <c r="D49" s="4" t="s">
        <v>187</v>
      </c>
      <c r="E49" s="72">
        <v>101030</v>
      </c>
      <c r="F49" s="72">
        <v>19195700</v>
      </c>
      <c r="G49" s="87">
        <v>2348966.06</v>
      </c>
      <c r="H49" s="87">
        <v>23.250183707809562</v>
      </c>
    </row>
    <row r="50" spans="1:8">
      <c r="A50" s="10">
        <v>45</v>
      </c>
      <c r="B50" s="3" t="s">
        <v>52</v>
      </c>
      <c r="C50" s="25" t="s">
        <v>101</v>
      </c>
      <c r="D50" s="4" t="s">
        <v>102</v>
      </c>
      <c r="E50" s="72">
        <v>26372</v>
      </c>
      <c r="F50" s="72">
        <v>5274400</v>
      </c>
      <c r="G50" s="87">
        <v>645425.1</v>
      </c>
      <c r="H50" s="87">
        <v>24.473877597451843</v>
      </c>
    </row>
    <row r="51" spans="1:8">
      <c r="A51" s="11">
        <v>46</v>
      </c>
      <c r="B51" s="3" t="s">
        <v>52</v>
      </c>
      <c r="C51" s="25" t="s">
        <v>103</v>
      </c>
      <c r="D51" s="4" t="s">
        <v>104</v>
      </c>
      <c r="E51" s="72">
        <v>20470</v>
      </c>
      <c r="F51" s="72">
        <v>2047000</v>
      </c>
      <c r="G51" s="87">
        <v>250490.14</v>
      </c>
      <c r="H51" s="87">
        <v>12.236938935026869</v>
      </c>
    </row>
    <row r="52" spans="1:8">
      <c r="A52" s="10">
        <v>47</v>
      </c>
      <c r="B52" s="3" t="s">
        <v>52</v>
      </c>
      <c r="C52" s="26" t="s">
        <v>105</v>
      </c>
      <c r="D52" s="4" t="s">
        <v>106</v>
      </c>
      <c r="E52" s="72">
        <v>23127</v>
      </c>
      <c r="F52" s="72">
        <v>4394130</v>
      </c>
      <c r="G52" s="87">
        <v>537707</v>
      </c>
      <c r="H52" s="87">
        <v>23.250183767890345</v>
      </c>
    </row>
    <row r="53" spans="1:8">
      <c r="A53" s="10">
        <v>48</v>
      </c>
      <c r="B53" s="3" t="s">
        <v>52</v>
      </c>
      <c r="C53" s="26" t="s">
        <v>107</v>
      </c>
      <c r="D53" s="4" t="s">
        <v>108</v>
      </c>
      <c r="E53" s="72">
        <v>24652</v>
      </c>
      <c r="F53" s="72">
        <v>4930400</v>
      </c>
      <c r="G53" s="87">
        <v>603330.03</v>
      </c>
      <c r="H53" s="87">
        <v>24.473877575855916</v>
      </c>
    </row>
    <row r="54" spans="1:8">
      <c r="A54" s="11">
        <v>49</v>
      </c>
      <c r="B54" s="3" t="s">
        <v>52</v>
      </c>
      <c r="C54" s="26" t="s">
        <v>109</v>
      </c>
      <c r="D54" s="4" t="s">
        <v>110</v>
      </c>
      <c r="E54" s="72">
        <v>20976</v>
      </c>
      <c r="F54" s="72">
        <v>5453760</v>
      </c>
      <c r="G54" s="87">
        <v>667373.27</v>
      </c>
      <c r="H54" s="87">
        <v>31.816040713196035</v>
      </c>
    </row>
    <row r="55" spans="1:8">
      <c r="A55" s="10">
        <v>50</v>
      </c>
      <c r="B55" s="3" t="s">
        <v>52</v>
      </c>
      <c r="C55" s="25" t="s">
        <v>93</v>
      </c>
      <c r="D55" s="4" t="s">
        <v>94</v>
      </c>
      <c r="E55" s="72">
        <v>301</v>
      </c>
      <c r="F55" s="72">
        <v>0</v>
      </c>
      <c r="G55" s="87">
        <v>0</v>
      </c>
      <c r="H55" s="87">
        <v>0</v>
      </c>
    </row>
    <row r="56" spans="1:8">
      <c r="A56" s="11">
        <v>51</v>
      </c>
      <c r="B56" s="31" t="s">
        <v>52</v>
      </c>
      <c r="C56" s="32" t="s">
        <v>95</v>
      </c>
      <c r="D56" s="33" t="s">
        <v>96</v>
      </c>
      <c r="E56" s="72">
        <v>10410</v>
      </c>
      <c r="F56" s="72">
        <v>0</v>
      </c>
      <c r="G56" s="87">
        <v>0</v>
      </c>
      <c r="H56" s="87">
        <v>0</v>
      </c>
    </row>
    <row r="57" spans="1:8">
      <c r="A57" s="10">
        <v>52</v>
      </c>
      <c r="B57" s="3" t="s">
        <v>52</v>
      </c>
      <c r="C57" s="25" t="s">
        <v>162</v>
      </c>
      <c r="D57" s="4" t="s">
        <v>188</v>
      </c>
      <c r="E57" s="72">
        <v>14338</v>
      </c>
      <c r="F57" s="72">
        <v>0</v>
      </c>
      <c r="G57" s="87">
        <v>0</v>
      </c>
      <c r="H57" s="87">
        <v>0</v>
      </c>
    </row>
    <row r="58" spans="1:8">
      <c r="A58" s="10">
        <v>53</v>
      </c>
      <c r="B58" s="3" t="s">
        <v>52</v>
      </c>
      <c r="C58" s="25" t="s">
        <v>97</v>
      </c>
      <c r="D58" s="4" t="s">
        <v>98</v>
      </c>
      <c r="E58" s="72">
        <v>6761</v>
      </c>
      <c r="F58" s="72">
        <v>0</v>
      </c>
      <c r="G58" s="87">
        <v>0</v>
      </c>
      <c r="H58" s="87">
        <v>0</v>
      </c>
    </row>
    <row r="59" spans="1:8">
      <c r="A59" s="11">
        <v>54</v>
      </c>
      <c r="B59" s="3" t="s">
        <v>111</v>
      </c>
      <c r="C59" s="26" t="s">
        <v>112</v>
      </c>
      <c r="D59" s="4" t="s">
        <v>113</v>
      </c>
      <c r="E59" s="72">
        <v>93614</v>
      </c>
      <c r="F59" s="72">
        <v>7489120</v>
      </c>
      <c r="G59" s="87">
        <v>916439.03</v>
      </c>
      <c r="H59" s="87">
        <v>9.7895510286922907</v>
      </c>
    </row>
    <row r="60" spans="1:8">
      <c r="A60" s="10">
        <v>55</v>
      </c>
      <c r="B60" s="3" t="s">
        <v>111</v>
      </c>
      <c r="C60" s="26" t="s">
        <v>114</v>
      </c>
      <c r="D60" s="4" t="s">
        <v>115</v>
      </c>
      <c r="E60" s="72">
        <v>22406</v>
      </c>
      <c r="F60" s="72">
        <v>4033080</v>
      </c>
      <c r="G60" s="87">
        <v>493525.53</v>
      </c>
      <c r="H60" s="87">
        <v>22.026489779523342</v>
      </c>
    </row>
    <row r="61" spans="1:8">
      <c r="A61" s="11">
        <v>56</v>
      </c>
      <c r="B61" s="3" t="s">
        <v>111</v>
      </c>
      <c r="C61" s="26" t="s">
        <v>116</v>
      </c>
      <c r="D61" s="4" t="s">
        <v>117</v>
      </c>
      <c r="E61" s="72">
        <v>48162</v>
      </c>
      <c r="F61" s="72">
        <v>7224300</v>
      </c>
      <c r="G61" s="87">
        <v>884033.17</v>
      </c>
      <c r="H61" s="87">
        <v>18.3554082056393</v>
      </c>
    </row>
    <row r="62" spans="1:8">
      <c r="A62" s="10">
        <v>57</v>
      </c>
      <c r="B62" s="3" t="s">
        <v>111</v>
      </c>
      <c r="C62" s="26" t="s">
        <v>118</v>
      </c>
      <c r="D62" s="4" t="s">
        <v>119</v>
      </c>
      <c r="E62" s="72">
        <v>48023</v>
      </c>
      <c r="F62" s="72">
        <v>6242990</v>
      </c>
      <c r="G62" s="87">
        <v>763950.87</v>
      </c>
      <c r="H62" s="87">
        <v>15.908020531828498</v>
      </c>
    </row>
    <row r="63" spans="1:8">
      <c r="A63" s="10">
        <v>58</v>
      </c>
      <c r="B63" s="3" t="s">
        <v>111</v>
      </c>
      <c r="C63" s="26" t="s">
        <v>120</v>
      </c>
      <c r="D63" s="4" t="s">
        <v>121</v>
      </c>
      <c r="E63" s="72">
        <v>26110</v>
      </c>
      <c r="F63" s="72">
        <v>3394300</v>
      </c>
      <c r="G63" s="87">
        <v>415358.41</v>
      </c>
      <c r="H63" s="87">
        <v>15.908020298736115</v>
      </c>
    </row>
    <row r="64" spans="1:8">
      <c r="A64" s="11">
        <v>59</v>
      </c>
      <c r="B64" s="3" t="s">
        <v>111</v>
      </c>
      <c r="C64" s="25" t="s">
        <v>122</v>
      </c>
      <c r="D64" s="4" t="s">
        <v>123</v>
      </c>
      <c r="E64" s="72">
        <v>41617</v>
      </c>
      <c r="F64" s="72">
        <v>9155740</v>
      </c>
      <c r="G64" s="87">
        <v>1120382.3</v>
      </c>
      <c r="H64" s="87">
        <v>26.921265348295169</v>
      </c>
    </row>
    <row r="65" spans="1:8">
      <c r="A65" s="10">
        <v>60</v>
      </c>
      <c r="B65" s="3" t="s">
        <v>111</v>
      </c>
      <c r="C65" s="25" t="s">
        <v>124</v>
      </c>
      <c r="D65" s="4" t="s">
        <v>125</v>
      </c>
      <c r="E65" s="72">
        <v>18228</v>
      </c>
      <c r="F65" s="72">
        <v>3281040</v>
      </c>
      <c r="G65" s="87">
        <v>401498.86</v>
      </c>
      <c r="H65" s="87">
        <v>22.026490015360981</v>
      </c>
    </row>
    <row r="66" spans="1:8">
      <c r="A66" s="11">
        <v>61</v>
      </c>
      <c r="B66" s="3" t="s">
        <v>111</v>
      </c>
      <c r="C66" s="25" t="s">
        <v>126</v>
      </c>
      <c r="D66" s="4" t="s">
        <v>127</v>
      </c>
      <c r="E66" s="72">
        <v>22284</v>
      </c>
      <c r="F66" s="72">
        <v>4011120</v>
      </c>
      <c r="G66" s="87">
        <v>490838.3</v>
      </c>
      <c r="H66" s="87">
        <v>22.026489858194221</v>
      </c>
    </row>
    <row r="67" spans="1:8">
      <c r="A67" s="10">
        <v>62</v>
      </c>
      <c r="B67" s="3" t="s">
        <v>111</v>
      </c>
      <c r="C67" s="25" t="s">
        <v>128</v>
      </c>
      <c r="D67" s="4" t="s">
        <v>129</v>
      </c>
      <c r="E67" s="72">
        <v>72365</v>
      </c>
      <c r="F67" s="72">
        <v>8683800</v>
      </c>
      <c r="G67" s="87">
        <v>1062631.29</v>
      </c>
      <c r="H67" s="87">
        <v>14.684326539072757</v>
      </c>
    </row>
    <row r="68" spans="1:8">
      <c r="A68" s="10">
        <v>63</v>
      </c>
      <c r="B68" s="3" t="s">
        <v>111</v>
      </c>
      <c r="C68" s="25" t="s">
        <v>130</v>
      </c>
      <c r="D68" s="4" t="s">
        <v>131</v>
      </c>
      <c r="E68" s="72">
        <v>2459</v>
      </c>
      <c r="F68" s="72">
        <v>270490</v>
      </c>
      <c r="G68" s="87">
        <v>33099.699999999997</v>
      </c>
      <c r="H68" s="87">
        <v>13.46063440422936</v>
      </c>
    </row>
    <row r="69" spans="1:8">
      <c r="A69" s="11">
        <v>64</v>
      </c>
      <c r="B69" s="3" t="s">
        <v>132</v>
      </c>
      <c r="C69" s="25" t="s">
        <v>133</v>
      </c>
      <c r="D69" s="4" t="s">
        <v>134</v>
      </c>
      <c r="E69" s="72">
        <v>99722</v>
      </c>
      <c r="F69" s="72">
        <v>9972200</v>
      </c>
      <c r="G69" s="87">
        <v>1220292.01</v>
      </c>
      <c r="H69" s="87">
        <v>12.236938789835744</v>
      </c>
    </row>
    <row r="70" spans="1:8">
      <c r="A70" s="10">
        <v>65</v>
      </c>
      <c r="B70" s="3" t="s">
        <v>132</v>
      </c>
      <c r="C70" s="25" t="s">
        <v>135</v>
      </c>
      <c r="D70" s="4" t="s">
        <v>136</v>
      </c>
      <c r="E70" s="72">
        <v>31444</v>
      </c>
      <c r="F70" s="72">
        <v>4716600</v>
      </c>
      <c r="G70" s="87">
        <v>577167.46</v>
      </c>
      <c r="H70" s="87">
        <v>18.355408344994274</v>
      </c>
    </row>
    <row r="71" spans="1:8">
      <c r="A71" s="11">
        <v>66</v>
      </c>
      <c r="B71" s="3" t="s">
        <v>132</v>
      </c>
      <c r="C71" s="25" t="s">
        <v>137</v>
      </c>
      <c r="D71" s="4" t="s">
        <v>138</v>
      </c>
      <c r="E71" s="72">
        <v>38309</v>
      </c>
      <c r="F71" s="72">
        <v>6512530</v>
      </c>
      <c r="G71" s="87">
        <v>796934.31</v>
      </c>
      <c r="H71" s="87">
        <v>20.802795948732676</v>
      </c>
    </row>
    <row r="72" spans="1:8">
      <c r="A72" s="10">
        <v>67</v>
      </c>
      <c r="B72" s="3" t="s">
        <v>132</v>
      </c>
      <c r="C72" s="25" t="s">
        <v>139</v>
      </c>
      <c r="D72" s="4" t="s">
        <v>140</v>
      </c>
      <c r="E72" s="72">
        <v>20373</v>
      </c>
      <c r="F72" s="72">
        <v>5093250</v>
      </c>
      <c r="G72" s="87">
        <v>623257.89</v>
      </c>
      <c r="H72" s="87">
        <v>30.592347224267414</v>
      </c>
    </row>
    <row r="73" spans="1:8">
      <c r="A73" s="10">
        <v>68</v>
      </c>
      <c r="B73" s="3" t="s">
        <v>132</v>
      </c>
      <c r="C73" s="25" t="s">
        <v>141</v>
      </c>
      <c r="D73" s="4" t="s">
        <v>142</v>
      </c>
      <c r="E73" s="72">
        <v>30075</v>
      </c>
      <c r="F73" s="72">
        <v>4812000</v>
      </c>
      <c r="G73" s="87">
        <v>588841.5</v>
      </c>
      <c r="H73" s="87">
        <v>19.579102244389027</v>
      </c>
    </row>
    <row r="74" spans="1:8">
      <c r="A74" s="11">
        <v>69</v>
      </c>
      <c r="B74" s="3" t="s">
        <v>132</v>
      </c>
      <c r="C74" s="25" t="s">
        <v>143</v>
      </c>
      <c r="D74" s="4" t="s">
        <v>144</v>
      </c>
      <c r="E74" s="72">
        <v>36823</v>
      </c>
      <c r="F74" s="72">
        <v>7732830</v>
      </c>
      <c r="G74" s="87">
        <v>946261.68</v>
      </c>
      <c r="H74" s="87">
        <v>25.697571626429134</v>
      </c>
    </row>
    <row r="75" spans="1:8">
      <c r="A75" s="10">
        <v>70</v>
      </c>
      <c r="B75" s="3" t="s">
        <v>132</v>
      </c>
      <c r="C75" s="25" t="s">
        <v>145</v>
      </c>
      <c r="D75" s="4" t="s">
        <v>146</v>
      </c>
      <c r="E75" s="72">
        <v>27605</v>
      </c>
      <c r="F75" s="72">
        <v>4692850</v>
      </c>
      <c r="G75" s="87">
        <v>574261.18000000005</v>
      </c>
      <c r="H75" s="87">
        <v>20.80279587031335</v>
      </c>
    </row>
    <row r="76" spans="1:8">
      <c r="A76" s="11">
        <v>71</v>
      </c>
      <c r="B76" s="3" t="s">
        <v>147</v>
      </c>
      <c r="C76" s="25" t="s">
        <v>148</v>
      </c>
      <c r="D76" s="4" t="s">
        <v>149</v>
      </c>
      <c r="E76" s="72">
        <v>104426</v>
      </c>
      <c r="F76" s="72">
        <v>16708160</v>
      </c>
      <c r="G76" s="87">
        <v>2044567.32</v>
      </c>
      <c r="H76" s="87">
        <v>19.579102139313964</v>
      </c>
    </row>
    <row r="77" spans="1:8">
      <c r="A77" s="10">
        <v>72</v>
      </c>
      <c r="B77" s="3" t="s">
        <v>147</v>
      </c>
      <c r="C77" s="25" t="s">
        <v>150</v>
      </c>
      <c r="D77" s="4" t="s">
        <v>151</v>
      </c>
      <c r="E77" s="72">
        <v>35184</v>
      </c>
      <c r="F77" s="72">
        <v>4222080</v>
      </c>
      <c r="G77" s="87">
        <v>516653.35</v>
      </c>
      <c r="H77" s="87">
        <v>14.684326682582991</v>
      </c>
    </row>
    <row r="78" spans="1:8">
      <c r="A78" s="10">
        <v>73</v>
      </c>
      <c r="B78" s="3" t="s">
        <v>147</v>
      </c>
      <c r="C78" s="25" t="s">
        <v>152</v>
      </c>
      <c r="D78" s="4" t="s">
        <v>153</v>
      </c>
      <c r="E78" s="72">
        <v>33679</v>
      </c>
      <c r="F78" s="72">
        <v>6735800</v>
      </c>
      <c r="G78" s="87">
        <v>824255.72</v>
      </c>
      <c r="H78" s="87">
        <v>24.4738774904243</v>
      </c>
    </row>
    <row r="79" spans="1:8">
      <c r="A79" s="11">
        <v>74</v>
      </c>
      <c r="B79" s="3" t="s">
        <v>147</v>
      </c>
      <c r="C79" s="26" t="s">
        <v>154</v>
      </c>
      <c r="D79" s="4" t="s">
        <v>155</v>
      </c>
      <c r="E79" s="72">
        <v>31398</v>
      </c>
      <c r="F79" s="72">
        <v>8477460</v>
      </c>
      <c r="G79" s="87">
        <v>1037381.59</v>
      </c>
      <c r="H79" s="87">
        <v>33.039734696477481</v>
      </c>
    </row>
    <row r="80" spans="1:8">
      <c r="A80" s="10">
        <v>75</v>
      </c>
      <c r="B80" s="3" t="s">
        <v>147</v>
      </c>
      <c r="C80" s="25" t="s">
        <v>156</v>
      </c>
      <c r="D80" s="4" t="s">
        <v>157</v>
      </c>
      <c r="E80" s="72">
        <v>33468</v>
      </c>
      <c r="F80" s="72">
        <v>7028280</v>
      </c>
      <c r="G80" s="87">
        <v>860046.32</v>
      </c>
      <c r="H80" s="87">
        <v>25.697571411497549</v>
      </c>
    </row>
    <row r="81" spans="1:8">
      <c r="A81" s="11">
        <v>76</v>
      </c>
      <c r="B81" s="3" t="s">
        <v>147</v>
      </c>
      <c r="C81" s="25" t="s">
        <v>158</v>
      </c>
      <c r="D81" s="4" t="s">
        <v>159</v>
      </c>
      <c r="E81" s="72">
        <v>14328</v>
      </c>
      <c r="F81" s="72">
        <v>4728240</v>
      </c>
      <c r="G81" s="87">
        <v>578591.84</v>
      </c>
      <c r="H81" s="87">
        <v>40.381898380792848</v>
      </c>
    </row>
    <row r="82" spans="1:8">
      <c r="A82" s="10">
        <v>77</v>
      </c>
      <c r="B82" s="3" t="s">
        <v>147</v>
      </c>
      <c r="C82" s="25" t="s">
        <v>160</v>
      </c>
      <c r="D82" s="4" t="s">
        <v>161</v>
      </c>
      <c r="E82" s="72">
        <v>14111</v>
      </c>
      <c r="F82" s="72">
        <v>2539980</v>
      </c>
      <c r="G82" s="87">
        <v>310815.8</v>
      </c>
      <c r="H82" s="87">
        <v>22.026489972361986</v>
      </c>
    </row>
  </sheetData>
  <mergeCells count="1">
    <mergeCell ref="B3:D3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จัดสรร2</vt:lpstr>
      <vt:lpstr>ข้อมูลcockpit</vt:lpstr>
      <vt:lpstr>ประชากร</vt:lpstr>
      <vt:lpstr>Sheet2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Chalini Piyaprasit</dc:creator>
  <cp:lastModifiedBy>Admin</cp:lastModifiedBy>
  <cp:lastPrinted>2017-06-20T07:56:07Z</cp:lastPrinted>
  <dcterms:created xsi:type="dcterms:W3CDTF">2016-12-21T03:07:53Z</dcterms:created>
  <dcterms:modified xsi:type="dcterms:W3CDTF">2018-01-25T06:55:46Z</dcterms:modified>
</cp:coreProperties>
</file>